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5480" windowHeight="9015" tabRatio="678" firstSheet="8" activeTab="20"/>
  </bookViews>
  <sheets>
    <sheet name="臺北市 " sheetId="68" r:id="rId1"/>
    <sheet name="宜蘭縣" sheetId="73" r:id="rId2"/>
    <sheet name="基隆市 " sheetId="76" r:id="rId3"/>
    <sheet name="桃園市" sheetId="56" r:id="rId4"/>
    <sheet name="新竹市" sheetId="40" r:id="rId5"/>
    <sheet name="新竹縣 " sheetId="62" r:id="rId6"/>
    <sheet name="苗栗縣 " sheetId="61" r:id="rId7"/>
    <sheet name="臺中市 " sheetId="65" r:id="rId8"/>
    <sheet name="南投縣 " sheetId="59" r:id="rId9"/>
    <sheet name="彰化縣" sheetId="57" r:id="rId10"/>
    <sheet name="雲林縣" sheetId="60" r:id="rId11"/>
    <sheet name="嘉義縣" sheetId="75" r:id="rId12"/>
    <sheet name="嘉義市" sheetId="58" r:id="rId13"/>
    <sheet name="臺南市" sheetId="46" r:id="rId14"/>
    <sheet name="高雄市" sheetId="38" r:id="rId15"/>
    <sheet name="屏東縣 " sheetId="70" r:id="rId16"/>
    <sheet name="花蓮縣" sheetId="63" r:id="rId17"/>
    <sheet name="臺東縣 " sheetId="71" r:id="rId18"/>
    <sheet name="澎湖縣 " sheetId="66" r:id="rId19"/>
    <sheet name="金門縣" sheetId="72" r:id="rId20"/>
    <sheet name="連江縣 " sheetId="67" r:id="rId21"/>
    <sheet name="Sheet9" sheetId="64" r:id="rId22"/>
  </sheets>
  <definedNames>
    <definedName name="_xlnm.Print_Area" localSheetId="8">'南投縣 '!$A$1:$K$20</definedName>
    <definedName name="_xlnm.Print_Area" localSheetId="15">'屏東縣 '!$A$1:$K$19</definedName>
    <definedName name="_xlnm.Print_Area" localSheetId="3">桃園市!$A$1:$K$20</definedName>
    <definedName name="_xlnm.Print_Area" localSheetId="14">高雄市!$A$1:$K$11</definedName>
    <definedName name="_xlnm.Print_Area" localSheetId="11">嘉義縣!$A$1:$K$18</definedName>
    <definedName name="_xlnm.Print_Area" localSheetId="9">彰化縣!$A$1:$K$36</definedName>
    <definedName name="_xlnm.Print_Area" localSheetId="7">'臺中市 '!$A$1:$K$19</definedName>
    <definedName name="_xlnm.Print_Area" localSheetId="17">'臺東縣 '!$A$1:$K$31</definedName>
    <definedName name="_xlnm.Print_Area" localSheetId="18">'澎湖縣 '!$A$1:$K$20</definedName>
    <definedName name="_xlnm.Print_Titles" localSheetId="1">宜蘭縣!$1:$3</definedName>
    <definedName name="_xlnm.Print_Titles" localSheetId="16">花蓮縣!$1:$3</definedName>
    <definedName name="_xlnm.Print_Titles" localSheetId="19">金門縣!$1:$3</definedName>
    <definedName name="_xlnm.Print_Titles" localSheetId="8">'南投縣 '!$1:$3</definedName>
    <definedName name="_xlnm.Print_Titles" localSheetId="15">'屏東縣 '!$1:$3</definedName>
    <definedName name="_xlnm.Print_Titles" localSheetId="6">'苗栗縣 '!$3:$3</definedName>
    <definedName name="_xlnm.Print_Titles" localSheetId="3">桃園市!$1:$3</definedName>
    <definedName name="_xlnm.Print_Titles" localSheetId="14">高雄市!$3:$3</definedName>
    <definedName name="_xlnm.Print_Titles" localSheetId="2">'基隆市 '!$1:$3</definedName>
    <definedName name="_xlnm.Print_Titles" localSheetId="10">雲林縣!$1:$3</definedName>
    <definedName name="_xlnm.Print_Titles" localSheetId="4">新竹市!$3:$3</definedName>
    <definedName name="_xlnm.Print_Titles" localSheetId="5">'新竹縣 '!$3:$3</definedName>
    <definedName name="_xlnm.Print_Titles" localSheetId="12">嘉義市!$1:$3</definedName>
    <definedName name="_xlnm.Print_Titles" localSheetId="11">嘉義縣!$1:$3</definedName>
    <definedName name="_xlnm.Print_Titles" localSheetId="9">彰化縣!$1:$3</definedName>
    <definedName name="_xlnm.Print_Titles" localSheetId="7">'臺中市 '!$2:$2</definedName>
    <definedName name="_xlnm.Print_Titles" localSheetId="0">'臺北市 '!$1:$3</definedName>
    <definedName name="_xlnm.Print_Titles" localSheetId="17">'臺東縣 '!$1:$3</definedName>
    <definedName name="_xlnm.Print_Titles" localSheetId="13">臺南市!$3:$3</definedName>
    <definedName name="_xlnm.Print_Titles" localSheetId="18">'澎湖縣 '!$3:$3</definedName>
  </definedNames>
  <calcPr calcId="125725"/>
</workbook>
</file>

<file path=xl/calcChain.xml><?xml version="1.0" encoding="utf-8"?>
<calcChain xmlns="http://schemas.openxmlformats.org/spreadsheetml/2006/main">
  <c r="I13" i="76"/>
  <c r="F13"/>
  <c r="H12"/>
  <c r="G10"/>
  <c r="H10" s="1"/>
  <c r="H9"/>
  <c r="G9"/>
  <c r="H8"/>
  <c r="G8"/>
  <c r="H5"/>
  <c r="G5"/>
  <c r="H4"/>
  <c r="H13" s="1"/>
  <c r="G4"/>
  <c r="G13" s="1"/>
  <c r="I16" i="72"/>
  <c r="I28" i="71"/>
  <c r="I16" i="75"/>
  <c r="I19" i="62"/>
  <c r="I6" i="68"/>
  <c r="I12" i="73"/>
  <c r="F12"/>
  <c r="H8"/>
  <c r="G8"/>
  <c r="H4"/>
  <c r="H12" s="1"/>
  <c r="G4"/>
  <c r="G12" s="1"/>
  <c r="H16" i="72"/>
  <c r="G16"/>
  <c r="F16"/>
  <c r="F5"/>
  <c r="F28" i="71"/>
  <c r="H27"/>
  <c r="G27"/>
  <c r="H25"/>
  <c r="G25"/>
  <c r="H23"/>
  <c r="G23"/>
  <c r="H22"/>
  <c r="G22"/>
  <c r="H20"/>
  <c r="G20"/>
  <c r="H18"/>
  <c r="G18"/>
  <c r="H16"/>
  <c r="G16"/>
  <c r="H14"/>
  <c r="G14"/>
  <c r="H10"/>
  <c r="G10"/>
  <c r="H9"/>
  <c r="G9"/>
  <c r="H6"/>
  <c r="G6"/>
  <c r="H4"/>
  <c r="H28" s="1"/>
  <c r="G4"/>
  <c r="G28" s="1"/>
  <c r="I17" i="70"/>
  <c r="F17"/>
  <c r="H16"/>
  <c r="G16"/>
  <c r="H15"/>
  <c r="G15"/>
  <c r="H14"/>
  <c r="G14"/>
  <c r="H13"/>
  <c r="G13"/>
  <c r="H11"/>
  <c r="G11"/>
  <c r="H10"/>
  <c r="G10"/>
  <c r="H8"/>
  <c r="G8"/>
  <c r="H7"/>
  <c r="G7"/>
  <c r="H6"/>
  <c r="G6"/>
  <c r="H4"/>
  <c r="H17" s="1"/>
  <c r="G4"/>
  <c r="G17" s="1"/>
  <c r="H6" i="68"/>
  <c r="G6"/>
  <c r="F6"/>
  <c r="I14" i="67"/>
  <c r="F14"/>
  <c r="H11"/>
  <c r="G11"/>
  <c r="H10"/>
  <c r="G10"/>
  <c r="H8"/>
  <c r="G8"/>
  <c r="H6"/>
  <c r="G6"/>
  <c r="H4"/>
  <c r="H14" s="1"/>
  <c r="G4"/>
  <c r="G14" s="1"/>
  <c r="I18" i="66"/>
  <c r="I17" i="65"/>
  <c r="I12" i="63"/>
  <c r="F12"/>
  <c r="H8"/>
  <c r="G8"/>
  <c r="H6"/>
  <c r="G6"/>
  <c r="H4"/>
  <c r="H12" s="1"/>
  <c r="G4"/>
  <c r="G12" s="1"/>
  <c r="I12" i="61" l="1"/>
  <c r="F12"/>
  <c r="H10"/>
  <c r="G10"/>
  <c r="H8"/>
  <c r="G8"/>
  <c r="H6"/>
  <c r="G6"/>
  <c r="H4"/>
  <c r="H12" s="1"/>
  <c r="G4"/>
  <c r="G12" s="1"/>
  <c r="I19" i="60"/>
  <c r="I18" i="59"/>
  <c r="I19" i="58"/>
  <c r="I18" i="56"/>
  <c r="I16" i="40"/>
  <c r="I9" i="38"/>
  <c r="I14" i="46"/>
</calcChain>
</file>

<file path=xl/sharedStrings.xml><?xml version="1.0" encoding="utf-8"?>
<sst xmlns="http://schemas.openxmlformats.org/spreadsheetml/2006/main" count="1185" uniqueCount="492">
  <si>
    <t/>
  </si>
  <si>
    <t>綜合意見欄</t>
    <phoneticPr fontId="1" type="noConversion"/>
  </si>
  <si>
    <t>合計</t>
    <phoneticPr fontId="1" type="noConversion"/>
  </si>
  <si>
    <t xml:space="preserve">審查意見 </t>
    <phoneticPr fontId="1" type="noConversion"/>
  </si>
  <si>
    <t>建議中央補助數
(元)</t>
    <phoneticPr fontId="1" type="noConversion"/>
  </si>
  <si>
    <t>地方配合款
(元)</t>
    <phoneticPr fontId="1" type="noConversion"/>
  </si>
  <si>
    <t>申請中央補助金額
(元)</t>
    <phoneticPr fontId="1" type="noConversion"/>
  </si>
  <si>
    <t>計畫總經費
(元)</t>
    <phoneticPr fontId="1" type="noConversion"/>
  </si>
  <si>
    <t>案名</t>
    <phoneticPr fontId="1" type="noConversion"/>
  </si>
  <si>
    <t>類別</t>
    <phoneticPr fontId="1" type="noConversion"/>
  </si>
  <si>
    <t>提案單位</t>
    <phoneticPr fontId="1" type="noConversion"/>
  </si>
  <si>
    <t>縣市別</t>
    <phoneticPr fontId="1" type="noConversion"/>
  </si>
  <si>
    <t>序號</t>
    <phoneticPr fontId="1" type="noConversion"/>
  </si>
  <si>
    <t>備註</t>
    <phoneticPr fontId="1" type="noConversion"/>
  </si>
  <si>
    <t>1</t>
  </si>
  <si>
    <t>2</t>
  </si>
  <si>
    <t>3</t>
  </si>
  <si>
    <t>4</t>
  </si>
  <si>
    <t>AB</t>
  </si>
  <si>
    <t>富里村風貌改善計畫</t>
  </si>
  <si>
    <t>臺南市學甲區東陽國民小學</t>
  </si>
  <si>
    <t>東陽國小103年城鎮風貌型塑計畫</t>
  </si>
  <si>
    <t>臺南市柳營區公所</t>
  </si>
  <si>
    <t>柳營火車站周邊環境改善</t>
  </si>
  <si>
    <t>臺南市政府都市發展局</t>
  </si>
  <si>
    <t>再現月津風華-鹽水公十八西側水岸步道延伸計畫</t>
  </si>
  <si>
    <t>A</t>
    <phoneticPr fontId="1" type="noConversion"/>
  </si>
  <si>
    <t>AB</t>
    <phoneticPr fontId="1" type="noConversion"/>
  </si>
  <si>
    <t>A+B</t>
  </si>
  <si>
    <t>臺北市</t>
    <phoneticPr fontId="1" type="noConversion"/>
  </si>
  <si>
    <t>B</t>
  </si>
  <si>
    <t>埤頭鄉公所</t>
  </si>
  <si>
    <t>埤頭鄉運動公園暨休閒廣場綠美化工程</t>
  </si>
  <si>
    <t>員林鎮公所</t>
  </si>
  <si>
    <t>員林鎮舊百果山遊樂區旁閒置空間景觀營造工程</t>
  </si>
  <si>
    <t>二水鄉公所</t>
  </si>
  <si>
    <t>二水鄉第四公墓綠美化計畫</t>
  </si>
  <si>
    <t>和美鎮公所</t>
  </si>
  <si>
    <t>伸港鄉公所</t>
  </si>
  <si>
    <t>伸港鄉新市鎮公園休憩設施暨意象營造工程</t>
  </si>
  <si>
    <t>臺南市</t>
  </si>
  <si>
    <t xml:space="preserve">AB </t>
  </si>
  <si>
    <t>臺南市政府文化局</t>
  </si>
  <si>
    <t>大目降文化園區-新化和平街日式宿舍景觀整合工程</t>
  </si>
  <si>
    <t>臺南市六甲區公所</t>
  </si>
  <si>
    <t>林鳳社區水域景觀改善計畫</t>
  </si>
  <si>
    <t>臺南市東山區公所</t>
  </si>
  <si>
    <t>臺南市東山區產業及聚落文化體驗廊道</t>
  </si>
  <si>
    <t>彰化縣</t>
  </si>
  <si>
    <t>屏東縣</t>
    <phoneticPr fontId="1" type="noConversion"/>
  </si>
  <si>
    <t xml:space="preserve">屏東縣 </t>
  </si>
  <si>
    <t>連江縣</t>
    <phoneticPr fontId="1" type="noConversion"/>
  </si>
  <si>
    <t>均A</t>
    <phoneticPr fontId="1" type="noConversion"/>
  </si>
  <si>
    <t>105提案之均衡城鄉發展推動方案</t>
    <phoneticPr fontId="1" type="noConversion"/>
  </si>
  <si>
    <t>104核定之跨域整合建設計畫</t>
    <phoneticPr fontId="1" type="noConversion"/>
  </si>
  <si>
    <t>104核定之均衡城鄉發展推動方案</t>
    <phoneticPr fontId="1" type="noConversion"/>
  </si>
  <si>
    <t>104提案之均衡城鄉發展推動方案</t>
    <phoneticPr fontId="1" type="noConversion"/>
  </si>
  <si>
    <t>105年度第二階段「城鎮風貌型塑整體計畫」輔導及審查會議</t>
    <phoneticPr fontId="1" type="noConversion"/>
  </si>
  <si>
    <t>觀光傳播處</t>
    <phoneticPr fontId="1" type="noConversion"/>
  </si>
  <si>
    <t>屏東縣東港人文整備計畫</t>
    <phoneticPr fontId="1" type="noConversion"/>
  </si>
  <si>
    <t>屏東縣文化資產保護所</t>
    <phoneticPr fontId="1" type="noConversion"/>
  </si>
  <si>
    <t>工務處</t>
    <phoneticPr fontId="1" type="noConversion"/>
  </si>
  <si>
    <t>春日鄉公所</t>
    <phoneticPr fontId="1" type="noConversion"/>
  </si>
  <si>
    <t>崁頂鄉公所</t>
    <phoneticPr fontId="1" type="noConversion"/>
  </si>
  <si>
    <t>枋山鄉公所</t>
    <phoneticPr fontId="1" type="noConversion"/>
  </si>
  <si>
    <t>枋寮鄉公所</t>
    <phoneticPr fontId="1" type="noConversion"/>
  </si>
  <si>
    <t>枋寮鄉太陽廣場休閒表演區整修工程計畫</t>
    <phoneticPr fontId="1" type="noConversion"/>
  </si>
  <si>
    <t>萬丹鄉公所</t>
    <phoneticPr fontId="1" type="noConversion"/>
  </si>
  <si>
    <t>屏東縣萬丹鄉游泳池周邊等環境及設施改善計畫</t>
    <phoneticPr fontId="1" type="noConversion"/>
  </si>
  <si>
    <t>B</t>
    <phoneticPr fontId="1" type="noConversion"/>
  </si>
  <si>
    <t>均B</t>
    <phoneticPr fontId="1" type="noConversion"/>
  </si>
  <si>
    <t>連江縣政府北竿鄉公所</t>
    <phoneticPr fontId="1" type="noConversion"/>
  </si>
  <si>
    <t>芹壁村落意象、服務公設完善化暨山城地景維護風貌整備計畫（第二期）</t>
    <phoneticPr fontId="1" type="noConversion"/>
  </si>
  <si>
    <t>連江縣北竿鄉塘岐及大坵島周邊環境改善計畫</t>
    <phoneticPr fontId="1" type="noConversion"/>
  </si>
  <si>
    <t>打造門戶新亮點--白沙港澳物流平台及山海地貌環境整備暨橋仔北海生態旅遊及漁事體驗基地</t>
    <phoneticPr fontId="1" type="noConversion"/>
  </si>
  <si>
    <t>連江縣政府建設局</t>
    <phoneticPr fontId="1" type="noConversion"/>
  </si>
  <si>
    <t>跨A</t>
    <phoneticPr fontId="1" type="noConversion"/>
  </si>
  <si>
    <t>105年度南竿特色造村創產－福澳、清水、仁愛、馬祖四村特色研究計畫</t>
    <phoneticPr fontId="1" type="noConversion"/>
  </si>
  <si>
    <t>臺北市政府都市發展局</t>
    <phoneticPr fontId="1" type="noConversion"/>
  </si>
  <si>
    <t>「延平南路街區整體形塑計畫」</t>
    <phoneticPr fontId="1" type="noConversion"/>
  </si>
  <si>
    <t>坂里農事體驗故事景點暨微商街風貌整備計畫</t>
    <phoneticPr fontId="1" type="noConversion"/>
  </si>
  <si>
    <t>屏東縣立田徑場至朝陽門周邊景觀型塑改善後續計畫</t>
    <phoneticPr fontId="1" type="noConversion"/>
  </si>
  <si>
    <t>屏東公署周邊親民廣場空間營造後續計畫</t>
    <phoneticPr fontId="1" type="noConversion"/>
  </si>
  <si>
    <t>屏東演武場周邊景觀整體規劃設計</t>
    <phoneticPr fontId="1" type="noConversion"/>
  </si>
  <si>
    <t>崁頂森林公園環境再造工程</t>
    <phoneticPr fontId="1" type="noConversion"/>
  </si>
  <si>
    <t>春日鄉春日村景觀美化工程</t>
    <phoneticPr fontId="1" type="noConversion"/>
  </si>
  <si>
    <t>屏東縣枋山鄉嘉和休閒公園及綠美化工程</t>
    <phoneticPr fontId="1" type="noConversion"/>
  </si>
  <si>
    <t>105年度第二階段「城鎮風貌型塑整體計畫」輔導及審查會議</t>
  </si>
  <si>
    <t>序號</t>
  </si>
  <si>
    <t>縣市別</t>
  </si>
  <si>
    <t>提案單位</t>
  </si>
  <si>
    <t>類別</t>
  </si>
  <si>
    <t>案名</t>
  </si>
  <si>
    <t>計畫總經費
(元)</t>
  </si>
  <si>
    <t>申請中央補助金額
(元)</t>
  </si>
  <si>
    <t>地方配合款
(元)</t>
  </si>
  <si>
    <t>建議中央補助數
(元)</t>
  </si>
  <si>
    <t xml:space="preserve">審查意見 </t>
  </si>
  <si>
    <t>備註</t>
  </si>
  <si>
    <t>新竹縣</t>
  </si>
  <si>
    <t>交通旅遊處</t>
  </si>
  <si>
    <t>竹東鎮公所</t>
  </si>
  <si>
    <t>尖石鄉公所</t>
  </si>
  <si>
    <t>105年度傳統再現‧產業匯流－新竹縣尖石鄉桂竹筍加工廠周邊環境景觀延續計畫</t>
  </si>
  <si>
    <t>新埔鎮公所</t>
  </si>
  <si>
    <t>新豐鄉公所</t>
  </si>
  <si>
    <t>峨眉鄉公所</t>
  </si>
  <si>
    <t>北埔鄉公所</t>
  </si>
  <si>
    <t>合計</t>
  </si>
  <si>
    <t>綜合意見欄</t>
  </si>
  <si>
    <t>臺中市</t>
  </si>
  <si>
    <t>觀光旅遊局</t>
  </si>
  <si>
    <t>太平區公所</t>
  </si>
  <si>
    <t>東勢區公所</t>
  </si>
  <si>
    <t>風景管理所</t>
  </si>
  <si>
    <t>臺中市大安濱海樂園周邊景觀改善工程</t>
  </si>
  <si>
    <t>臺南市政府水利局</t>
  </si>
  <si>
    <t xml:space="preserve">竹溪流域周邊景觀改善計畫-生態湖河段計畫 </t>
  </si>
  <si>
    <t>臺南市官田區公所</t>
  </si>
  <si>
    <t>官田區五分車休閒綠色廊道建置計畫</t>
  </si>
  <si>
    <t>臺南市東山區產業及聚落文化體驗廊道(第二期)</t>
  </si>
  <si>
    <t>臺南市善化區公所</t>
  </si>
  <si>
    <t>灣裡街公園西側興建工程</t>
  </si>
  <si>
    <t>臺南市政府工務局</t>
  </si>
  <si>
    <t>官田區環保公園改善工程</t>
  </si>
  <si>
    <t>嘉義縣</t>
  </si>
  <si>
    <t>綜合規劃處</t>
  </si>
  <si>
    <t>嘉義縣太保市藝術公園綠地縫合工程</t>
  </si>
  <si>
    <t>建設處</t>
  </si>
  <si>
    <t>A＋B</t>
  </si>
  <si>
    <t>嘉義縣「民雄（頭橋）都市計畫」信仰廣場暨提頂步道景觀融合計畫</t>
  </si>
  <si>
    <t>A</t>
  </si>
  <si>
    <t>蒜南國小周遭環境景觀再造改善計畫</t>
  </si>
  <si>
    <t>水上鄉公所</t>
  </si>
  <si>
    <t>Ａ＋Ｂ</t>
  </si>
  <si>
    <t>朴子市公所</t>
  </si>
  <si>
    <t>Ａ＋B</t>
  </si>
  <si>
    <t xml:space="preserve">朴子市牛桃灣埤生態園區環境改善計畫
</t>
  </si>
  <si>
    <t>大林鎮公所</t>
  </si>
  <si>
    <t>朴子市藝術公園停車場規劃暨工程</t>
  </si>
  <si>
    <t>大埔鄉公所</t>
  </si>
  <si>
    <t xml:space="preserve">大埔之心、永樂情城鎮風貌型塑整體計畫
</t>
  </si>
  <si>
    <t>1、</t>
  </si>
  <si>
    <t>澎湖縣</t>
  </si>
  <si>
    <t>中正堂周邊濱海環境整建計畫</t>
  </si>
  <si>
    <t>七美鄉公所</t>
  </si>
  <si>
    <t>七美南滬港海岸綠帶生態環境營造計畫</t>
  </si>
  <si>
    <t>媽宮城歷史街區風貌型塑計畫(馬公市：中央街-重慶街-東甲北極殿1帶)</t>
  </si>
  <si>
    <t>湖西鄉公所</t>
  </si>
  <si>
    <t>湖西村生態園區景觀改善計畫</t>
  </si>
  <si>
    <t>馬公市公所</t>
  </si>
  <si>
    <t>澎湖縣馬公市鎖港里及案山里重要節點環境清整計畫</t>
  </si>
  <si>
    <t>白沙鄉公所</t>
  </si>
  <si>
    <t>沿著海岸旅行-白沙鄉後寮濱海地區整體環境改善計畫</t>
  </si>
  <si>
    <t>雲林縣</t>
  </si>
  <si>
    <t>西螺鎮公所</t>
  </si>
  <si>
    <t>西螺藝術兵營暨旅客資訊小站建置工程</t>
  </si>
  <si>
    <t>雲林縣政府</t>
  </si>
  <si>
    <t>北港高灘地簡易綠美化建置工程</t>
  </si>
  <si>
    <t>雲林縣元長鄉鹿北社區生活環境改善計畫</t>
  </si>
  <si>
    <t>斗南石龜火車站周邊環境綠美化工程</t>
  </si>
  <si>
    <t>二崙鄉復興社區隆興宮及福德宮周邊環境改善工程</t>
  </si>
  <si>
    <t>東勢鄉開安宮周邊景觀工程</t>
  </si>
  <si>
    <t>斗六市榴南社區環境景觀改造計畫</t>
  </si>
  <si>
    <t>虎尾鎮公所</t>
  </si>
  <si>
    <t>雲林縣虎尾鎮糖廠鐵橋周邊景觀改善計畫</t>
  </si>
  <si>
    <t>桃園市</t>
  </si>
  <si>
    <t>桃園市政府工務局</t>
  </si>
  <si>
    <t>新屋地域行銷園區整合計畫</t>
  </si>
  <si>
    <t>大園區5-8號埤塘暨公一公園周邊環境景觀改善工程</t>
  </si>
  <si>
    <t>桃園都會綠地系統開闢計畫</t>
  </si>
  <si>
    <t>桃園市廣福社區埤塘環境改善工程</t>
  </si>
  <si>
    <t>桃園市藍埔社區埤塘環境改善工程</t>
  </si>
  <si>
    <t>桃園市埔頂社區埤塘環境改善工程</t>
  </si>
  <si>
    <t xml:space="preserve">嘉義市 </t>
  </si>
  <si>
    <t>嘉義市興安國小</t>
  </si>
  <si>
    <t>嘉義市興安國小--「綠洲、藍帶、築夢島」城鎮風貌型塑整體計畫</t>
  </si>
  <si>
    <t>嘉義市南興國中</t>
  </si>
  <si>
    <t>嘉義市南興國中通學步道綠美化工程</t>
  </si>
  <si>
    <t>嘉義市民族國小</t>
  </si>
  <si>
    <t>嘉義市民族國小鳳凰木社區公園營造工程</t>
  </si>
  <si>
    <t>嘉義市玉山國中</t>
  </si>
  <si>
    <t>嘉義市玉山國中生態校園及綠帶走廊工程計畫</t>
  </si>
  <si>
    <t>嘉義市蘭潭國小</t>
  </si>
  <si>
    <t>嘉義市蘭潭國小開放空間綠美化工程計畫</t>
  </si>
  <si>
    <t>嘉義市東區區公所</t>
  </si>
  <si>
    <t>嘉義市荖藤里牛稠溪畔滯洪池及堤岸景觀改善工程</t>
  </si>
  <si>
    <t>南投縣</t>
  </si>
  <si>
    <t>魚池鄉公所</t>
  </si>
  <si>
    <t>南投縣魚池鄉五城生態油桐花步道改善工程案</t>
  </si>
  <si>
    <t>水里鄉公所</t>
  </si>
  <si>
    <t>南投縣水里鄉水里車站周邊(東)美綠化工程計畫</t>
  </si>
  <si>
    <t>埔里鎮公所</t>
  </si>
  <si>
    <t>竹山鎮公所</t>
  </si>
  <si>
    <t>南投縣竹山鎮中和重點景觀區環境改善工程</t>
  </si>
  <si>
    <t>國姓鄉公所</t>
  </si>
  <si>
    <t>南投縣國姓鄉漫步遊國姓鄉土步道整置計畫</t>
  </si>
  <si>
    <t>集集鎮公所</t>
  </si>
  <si>
    <t>南投縣集集鎮第一市場周邊環境設施改善工程</t>
  </si>
  <si>
    <t>名間鄉公所</t>
  </si>
  <si>
    <t>南投縣名間鄉碉堡群周邊遊憩網絡規劃案</t>
  </si>
  <si>
    <t>南投市公所</t>
  </si>
  <si>
    <t>信義鄉公所</t>
  </si>
  <si>
    <t>南投縣信義鄉東埔溫泉觀光小鎮環境活化-多功能廣場暨街道景觀改善工程</t>
  </si>
  <si>
    <t>105年度新竹縣新埔鎮三街六巷九宗祠周邊環境營造計畫</t>
    <phoneticPr fontId="1" type="noConversion"/>
  </si>
  <si>
    <t>105年度新竹縣峨眉鄉獅頭山徑-石壁朝聖步徑串聯計畫</t>
    <phoneticPr fontId="1" type="noConversion"/>
  </si>
  <si>
    <t>105年度新竹縣尖石鄉秀巒村控溪部落生活節點營造</t>
    <phoneticPr fontId="1" type="noConversion"/>
  </si>
  <si>
    <t>105年度新竹縣北埔鄉二寮神木生態步道營造計畫</t>
    <phoneticPr fontId="1" type="noConversion"/>
  </si>
  <si>
    <t>105年度新竹縣中興河道水岸空間改善工程－中山橋至學前橋段右岸</t>
    <phoneticPr fontId="1" type="noConversion"/>
  </si>
  <si>
    <t>105年度新竹縣新豐鄉山崎地區公園環境綠美化及相關設施建置計畫</t>
    <phoneticPr fontId="1" type="noConversion"/>
  </si>
  <si>
    <t>105年度新竹縣峨眉鄉富興聚落產業文化步徑營造計畫</t>
    <phoneticPr fontId="1" type="noConversion"/>
  </si>
  <si>
    <t>東豐綠色走廊之綠野仙蹤-閒置空間整合計畫</t>
    <phoneticPr fontId="1" type="noConversion"/>
  </si>
  <si>
    <t>臺中市太平運動場周邊綠化改善工程</t>
    <phoneticPr fontId="1" type="noConversion"/>
  </si>
  <si>
    <t>臺中市后里區舊泰安車站周邊地區景觀改善工程計畫</t>
    <phoneticPr fontId="1" type="noConversion"/>
  </si>
  <si>
    <t>B</t>
    <phoneticPr fontId="1" type="noConversion"/>
  </si>
  <si>
    <t>二水鄉綠色廊道串連計畫</t>
  </si>
  <si>
    <t>秀水鄉公所</t>
  </si>
  <si>
    <t>『秀水漫遊』慶豐藝文農牧風光慢行步道整體營造計畫</t>
  </si>
  <si>
    <t>彰化縣政府</t>
  </si>
  <si>
    <t>彰化縣溪州鄉溪州森林公園改善工程委託設計</t>
  </si>
  <si>
    <t>埤頭鄉百寶村環境改善工程</t>
  </si>
  <si>
    <t>永靖鄉公所</t>
  </si>
  <si>
    <t>彰化縣永靖鄉光雲村運動公園環境改善工程計畫</t>
  </si>
  <si>
    <t>彰化縣和美鎮德美公園環境改善工程</t>
  </si>
  <si>
    <t>彰化縣和美鎮和中廣場周邊環境改善工程</t>
  </si>
  <si>
    <t>彰化市公所</t>
  </si>
  <si>
    <t>105年彰化市站前廣場改善案</t>
  </si>
  <si>
    <t>彰化縣彰化市公四改善計畫</t>
  </si>
  <si>
    <t>埔心鄉公所</t>
  </si>
  <si>
    <t>埔心鄉梧鳳國小、鳳霞國小等周邊生活聚點串連改善計畫</t>
  </si>
  <si>
    <t>員林大排(埔心段)水岸綠廊營造計畫</t>
  </si>
  <si>
    <t>芬園鄉公所</t>
  </si>
  <si>
    <t>芬園鄉立圖書館周邊環境改善工程</t>
  </si>
  <si>
    <t>社頭鄉公所</t>
  </si>
  <si>
    <t>社頭鄉一番地公園景觀改善工程</t>
  </si>
  <si>
    <t>田中鎮公所</t>
  </si>
  <si>
    <t>田中鎮第二市場旁公園營造計畫</t>
  </si>
  <si>
    <t>田中鎮興酪路旁環境綠美化計畫</t>
  </si>
  <si>
    <t>田尾鄉公所</t>
  </si>
  <si>
    <t>田尾鄉公二環保公園及公園路沿線植栽環境改善工程</t>
  </si>
  <si>
    <t>新竹市</t>
  </si>
  <si>
    <t>產業發展處/
漁業科</t>
  </si>
  <si>
    <t>城市行銷處</t>
  </si>
  <si>
    <t>產業發展處/漁業科</t>
  </si>
  <si>
    <t>高雄市</t>
  </si>
  <si>
    <t>工務局養護工程處</t>
  </si>
  <si>
    <t>跨B</t>
  </si>
  <si>
    <t>鳳山體育園區整體設施及景觀改善工程</t>
  </si>
  <si>
    <t>水利局</t>
  </si>
  <si>
    <t>均B</t>
  </si>
  <si>
    <t>旗山老街水域環境景觀營造工程</t>
  </si>
  <si>
    <t xml:space="preserve">1.規劃時請將整體公園納入整體思考範圍。
2.本案建議以全公園範圍全盤檢討，應謹慎處理現況歷史氛圍之保存，本案歷史人文久遠，應以細膩方式辦理。
3.先補助予規劃設計及監造費用(A類)，後續完成細部設計書圖再申請工程經費。
4.本案請以總經費200萬元辦理規劃設計及監造(由A+B類改為A類)。
</t>
    <phoneticPr fontId="1" type="noConversion"/>
  </si>
  <si>
    <t xml:space="preserve">1.整區植栽工程植草皮及覆沃土之單價過高，另全區綠覆地土壤只有土壤鬆挖，且無淺水坡度整治，宜再檢討。
2.樹林中之裸露地改善，應考量耐蔭地被之種植。
3.車行動線應連續，巴士停車等空間與主要活動場域應妥善進行規劃。
4.本案經審查後，應以總經費910萬元辦理，惟經市府表示，因執行實際需要，擬以總經費1,050萬元辦理本案，新增140萬元請由市府自籌經費辦理(地方配合款共1,350萬元)，中央補助經費維持為600萬6,000元。
</t>
    <phoneticPr fontId="1" type="noConversion"/>
  </si>
  <si>
    <t xml:space="preserve">1.本案屬性為水利工程且較無急迫性，內容再細緻化後，建議另循中央權責單位(如水利署)提水利署或相關計畫之補助。
2.本案應以海岸復育為主，俟復育完成後，勢必要再施作設施，應採最簡易的方式分年進行整理及海岸復育工作。 
4.本案工項期程及經費需求與國際賽之急迫性契合度低，應以海岸復育為主軸。作近程計畫，未來配合全區整體規劃作分期分區發展。
5.本案建議優先復育海岸防風景觀樹林，如此就可以刪除非優先之景觀設施工程經費需求(棧道階梯、休憩涼亭等設施建議暫緩)。
6.本案經審查後，應以總經費300萬元辦理，惟經市府表示，因執行實際需要，擬以總經費600萬元辦理本案，新增300萬元請由市府自籌經費辦理(地方配合款共402萬元)，中央補助經費維持為198萬元。
</t>
    <phoneticPr fontId="1" type="noConversion"/>
  </si>
  <si>
    <t xml:space="preserve">1.本案基地面積甚大(45公頃)，且位於濕地、高灘地，建請縮小範圍並以維持原貌為原則，另本案離聚落較遠，使用率不高，成效無法預期。
2.應以環境教育為主軸，尊重原生態環境，故不宜施作太多硬體設施(如平台、廣場…等)，併以低度、低量發展為主，以免後續管理維護不易(維護成本過高)；另亦應慎選植栽，應以適合當地環境生長，易於維護喬、灌木及地被為原則。
3.因基地位在高灘地，係一種不穩定動態性的生態環境，不宜以一般公園之概念規劃，大部份地區仍建議維持高灘地之自然狀態，避免未來無法管理；另高灘地施作後之維護管理、居民使用度率、居民是否滿意等，應納入優先考慮的因素，再選擇適合的施做範圍及工作項目。
4.高灘地整治完成後之維護管理及使用率，應列為重點評估工作，否則會有浪費公帑之虞。
5.應檢討在水閘門區附近可做些設施外，沿線僅須有自行車道即可，人車分道可用標線方式辦理。
6.本案聚落使用之可及性較差，建議縮小活動使用範圍與設施減量(逐項完成)，以原有設施簡易整修為主，餘為縫補工作。
7.建議先以溪州大橋西岸的基地為施作範圍。
8.本案經審查後，應以總經費1,250萬元辦理進行高灘地人工濕地環境復育與整理，惟經市府表示，因執行實際需要，擬以總經費1,800萬元辦理本案，新增550萬元請由市府自籌經費辦理(地方配合款共975萬元)，中央補助經費維持為825萬元。
</t>
    <phoneticPr fontId="1" type="noConversion"/>
  </si>
  <si>
    <t>1.A+B/詳細價目表，部份工項無單價分析無法瞭解單價合理性，另缺圖說。
2.材料、工法應考量耐久性，易於維護管理(如透水磚，建議不予使用)。
3.因105年度臺南市中央補助經費額度已用罄，請改提106年「城鎮風貌型塑整體計畫」審查會議辦理。　　　　　　　　　　　　　　　</t>
    <phoneticPr fontId="1" type="noConversion"/>
  </si>
  <si>
    <t>因105年度臺南市中央補助經費額度已用罄，請改提106年「城鎮風貌型塑整體計畫」審查會議辦理。　　　　　　　　　　　　　　　　　　　　　</t>
    <phoneticPr fontId="1" type="noConversion"/>
  </si>
  <si>
    <t>因105年度高雄市中央補助經費額度已用罄，請改提106年「城鎮風貌型塑整體計畫」審查會議辦理。　　　　　　　　　　　　　　　　　　　　　</t>
    <phoneticPr fontId="1" type="noConversion"/>
  </si>
  <si>
    <t xml:space="preserve">1. 風箏草坪區需使用600萬草皮新設，以新竹海邊風砂條件是否適合設置風箏草坪區，日後養管成本會付出極高代價，請市府再檢討之；海岸的風砂問題應妥善配合地形納入考量。
2.草皮密鋪雖可達到臨時使用，但頗浪費經費，建議以灑草種為主。
3.因其土方挖填數量龐大(6,200立方公尺，508萬)，地形整理及夯實經費編列偏高，宜考量土方挖填平衡，回填高程相差4~5M，均不適宜，請市府再檢討修正。
4.海邊步道延續前期使用高壓磚之方式並無必要，可考慮採用壓花地坪或混凝土整體粉光方式辦理。 
5.原倉庫荒廢損壞且為海砂屋，建議拆除，另倉庫整修之木構平台(720萬)及景觀平台、RC基礎整修等，所費不貲，請檢討是否減量，且本案基地環境為沿海地區，較為不宜採用耐候(蝕)性差、管理維護不易之木構造(座椅上木製品、木棧台)，建議改用其它材質(如RC構造材質)。
6.本案拆除現有人行道，車道AC再回填為人行道改為水泥磚，請市府說明其必要性為何，打碎回填還為碎石步道，其成本效益不佳。
7.馬鞍藤為強勢種，若未加維護，則易覆蓋其他種類之地被植物及草皮。
8.第一期範圍內之設施，建請不予施作，以撙節經費。
9.草溝做法竟把卵石填滿，達不到排水效果，只需薄薄舖一層即可抑制雜草生長，請減量施作。
11.本案請以原匡列總經費2,600萬元辦理，惟經市府表示，因執行實際需要，擬以總經費3,500萬元辦理本案，新增900萬元請由市府自籌經費辦理(地方配合款共1,784萬元)，中央補助經費維持為1,716萬元。
</t>
    <phoneticPr fontId="1" type="noConversion"/>
  </si>
  <si>
    <t xml:space="preserve">1.親子遊憩區像海灘飯店，似非城鎮風貌案件補助要項。
2.基地特有環境不利部分設計構想，請考量冬季風沙影響是否造成設施維護管理的困難，如親子遊憩區之沙灘戲水區 (960萬)必要性應慎重評估，後續維護管理不易(開放設施需防沙侵入)，且有季節氣候等特性，需考慮其營運成本，請市府減量或刪除。
3.本案定位應符合環境條件，不宜過渡精緻應用化，如涼亭拉皮沒美人靠等。
4.蝴蝶廊道及表演廣場請再檢討合宜性及動線配置等問題。
5.解說設施單價高達5萬元及編列數量6個，請市府再檢討。
6.非必要景觀設施建請不予施作。
7.考量經費排擠效應，建請改以分期分區計畫作規劃。
8. 本案請以原匡列總經費2,500萬元辦理，惟經市府表示，因執行實際需要，擬以總經費3,000萬元辦理本案，新增500萬元請由市府自籌經費辦理(地方配合款共1,350萬元)，中央補助經費維持為1,650萬元。
</t>
    <phoneticPr fontId="1" type="noConversion"/>
  </si>
  <si>
    <r>
      <t xml:space="preserve">1.本案之體育園區與其周邊景觀工程經費請分別編列，體育館之整修應由體育署支付，景觀設施及綠美化工程屬城鎮風貌可補助之內容，惟因本案工程經費龐大，除部分由城鎮風貌計畫以分年編列補助經費協助外，亦請市府提高自籌款因應。
2.本案應朝修建改善方式來進行，即秉持減廢再利用及低維護管理為原則(耐候性、耐久性)以進行全區改善，並加強全區排水系統之完善。
3.基地為舊運動園區，應以改善手法處理，樹木移植以原園區內為原則，建議以廁所裝修工程及植栽工程優先。
4.看台打除經費建議市府另外籌措，不宜列於本計畫內。
5.既有設施移除後，又新增其他景觀工項設計(如座椅、燈具照明…等)，請市府全盤再予檢討其必要性。
6.草階座椅面用花崗石，在高雄炎熱氣候下並不適當，請減少使用吸熱較大的天然石材，宜改為其他適當材料及工法(如改為抿石子)。
7.不建議使用石材硬底舖面及高壓混凝土舖面，並請考量其他較耐久材料取代(如pc刷毛、AC等混凝土材料) ，PC加點焊鋼絲網厚度15公分太厚，宜改為10公分以下。
8.混凝土舖面刷毛請註明為混凝土整體粉光刷毛處理；厚度請改為10公分以下，洗石、抿石子之混凝土厚度亦同(10公分以下)。
9.透水瀝青混凝土舖面效果不佳，請改為其他適當材料及工法。
10.花架涼亭應注意於支柱四周能有植穴空間，以供攀爬植物使用。
11.水塔油漆彩繪不利於維護管理，請再考量。
12.步道旁宜有草皮路肩及生態草溝設計。
13.勞工安全衛生管理費應改為職業安全衛生管理費，並採量化與不可量化編列；品質管理費採人月編列。
</t>
    </r>
    <r>
      <rPr>
        <b/>
        <sz val="16"/>
        <rFont val="標楷體"/>
        <family val="4"/>
        <charset val="136"/>
      </rPr>
      <t>14.本案請以總經費5,280萬元辦理(中央補助4,012萬8,000元)，依市府工程執行進度，本署分2年撥付中央補助經費。細部設計書圖須先由中央委員審查修正後，才能辦理工程上網發包。因本年度貴府可分配額度有限，本案105年度中央補助款僅能核撥貴府2,000萬，其餘經費由106年度支應。</t>
    </r>
    <r>
      <rPr>
        <sz val="16"/>
        <rFont val="標楷體"/>
        <family val="4"/>
        <charset val="136"/>
      </rPr>
      <t xml:space="preserve">
</t>
    </r>
    <phoneticPr fontId="1" type="noConversion"/>
  </si>
  <si>
    <r>
      <t xml:space="preserve">1.工程項目偏重於水利工程相關設施，不符合城鎮風貌補助項目，建議刪減水利工程相關設施。
2. p3-1斷面示意圖顯示在泱水位之下有蜂巢格網堤坡綠化之設計，顯不合理，泱水位之下避免設計相關設施(植栽...等)。
3.本案建議土石方平衡，較符合生態工法。
4.PC刷毛舖面，數量頗大，請減量。
5.詳細價目表，部份工項無單價分析，無法瞭解單價合理性；許多工程項單價偏高、非必要工項請刪除，請市府依實編製預算，修正設計圖說，進行全面檢討修正。
6.勞安改為職業安全衛生管理費，並採量化與不可量化編列；品管費請採人、月進行編列。
</t>
    </r>
    <r>
      <rPr>
        <b/>
        <sz val="16"/>
        <rFont val="標楷體"/>
        <family val="4"/>
        <charset val="136"/>
      </rPr>
      <t>7.本案請以總經費5,000萬(中央款3800萬元)辦理，細部設計書圖須先由中央委員審查修正後，才能辦理工程上網發包。因本年度貴府可分配額度有限，本案105年度中央補助款僅能核撥貴府2,300萬，其餘經費由106年度支應。　</t>
    </r>
    <r>
      <rPr>
        <sz val="16"/>
        <rFont val="標楷體"/>
        <family val="4"/>
        <charset val="136"/>
      </rPr>
      <t xml:space="preserve">　　
</t>
    </r>
    <phoneticPr fontId="1" type="noConversion"/>
  </si>
  <si>
    <t>1.範圍達8.4公頃，無建物很難OT出去，未來管理營運應先評估是否可行，以免荒廢。
2.農博目前尚未完成具體規劃，本區在範圍之外，在未定案前宜只做簡易綠美化即可。
3.PC地坪整體粉光刷毛提醒不應以尼龍掃把刷毛，至少應以棕毛刷處理，以提昇施工品質。
4.應能與桃園農博緊密配合規劃，避免資源損耗。
5.基地與農博基地相連，其後續維管計畫應有所鏈結，請補充具體明確的經營管理維護計畫。
6.鋪面施工設計應再細膩。
7.為避免後續管理維護問題叢生，且農博計畫未定案，建議目前以簡易環境綠美化辦理即可，不必增設太多硬體設施。
8.埤塘的設計應考量景觀池或生態池的不同作法分別來設計。
9.後續的營運管理必須事先妥為考量，並清楚與農博的期程搭配推動。
10.報告書的內容幾乎都類似，應在地仔細檢討報告書內容(例如建設經營主體在三本計畫書都一模一樣)。
11.PC刷毛步道210kgf/cm2混凝土，15cm太厚不必要，點焊鋼絲網之PC以10cm以下者採用，請改為10cm以下，另伸縮縫應切至底，連鋼絲網一併切斷，內填塞柏油蔗板上填1*1 EPOXY膠，名稱改為PC整體粉光刷毛處理步道。
12.設計應以不同類型之特色安排，避免老是以步道觀景設施方式規劃。
13.車道及步道請區隔清楚，步道應禁止車輛進入之限制標示。
14.環湖步道請標示里程數。
15.本案總經費匡列金額1900萬元。</t>
    <phoneticPr fontId="1" type="noConversion"/>
  </si>
  <si>
    <t>1.設計在未來維護管理難易度需特別注意(例如浮標示生態水岸)
2.簡報2-7改善後示意圖之欄杆顯得突兀，需再注意避免設置。
3.不同角落分區宜有不同設計、配置，如步道不一定要3m寬。
4.細設：(1)砌卵石設計以更自然砌築方式，水泥沙漿配合自然承重，以呈現較傳統自然的砌石景觀。(2)排水系統宜儘可能生態化。
5.本案包含及定位為自然環境保育帶、埤塘水域開放帶及在地居民交流帶，有明確的土地及空間分區。
6.設計內容部分為高維護及都市公園化，如居民花園、森林花園，宜再評估修正。
7.未來活動計畫應避免與規劃設計理念相抵觸，且導致自然生態及環境的衝擊，如夜間照明、水舞表演…。
8.加強補充維管及經營計畫。
9.後續管理維護或經營策略應及早規劃確認。
10.建議加大PVC排水管徑(目前20cm管徑)，避免日後堵塞難清理，或改為RC明溝加格柵蓋板。
11.爾後檢附照片，請直接顯示日期。
12.簡報P12/12-14號埤塘/碎石步道對行動不便者、年老者不夠友善，請檢討。
13.工程預算書，經費超過1000萬，請採PCCES系統編製。
14.單位為式者，其數量宜為1，非10，不符原則。
15.營造綜合保險費，請參考工程會規定，併入承商列管項內。
16.勞工安全衛生管理費，請改為職業安全衛生管理費，併採量化與不可量化編列。
17.考量材料檢(試)驗費之必要性。
18.各案預算書架構應為一致性。
19.植栽工程中喬木擬種植357株，因現況已有不少喬木，請檢視合適性，建議先進行資源調查。
20.本案總經費匡列金額300萬元。</t>
    <phoneticPr fontId="1" type="noConversion"/>
  </si>
  <si>
    <t>1.本案施作面積太過發散。
2.建議本案暫予保留。</t>
    <phoneticPr fontId="1" type="noConversion"/>
  </si>
  <si>
    <t>1.計畫書之設計構想與使用工法，與簡報擬做為水上活動使用目的不符，應再修正(例如護岸在上下區不宜以砌卵石方式施做)
2.配合PC地坪，在階梯踏步位置以同樣工法並於陽角處以豎貼紅磚方式收邊亦為可行工法，不必用花崗石做踏步。
3.不銹鋼欄杆有生水鏽之問題，如經費許可宜加氟碳烤漆面層處理。
4.請將日後輕艇運動、泊船等附屬設施空間使用需求，在規設階段一併考量，不宜日後進駐後又將已施作工項調整，二次施工。
5.每個埤塘的特色定位需有上位的規劃。
6.每一埤塘的設計除應更符合使用機能之外，是否能兼具生態、保育、滯洪或淨化水質、防災功能。
7.應避免流於複製式規劃。
8.細設時應能減低人工化，創造具地方特色的風貌，切勿盲目追求都市型的設計美感。
9.材料工法亦應謹慎設計。 
10.本埤塘為多功能，宜釐清不同功能之間的相容及相斥性，如生態vs遊憩vs魚類養殖，所請活動空間的土地使用分區。
11.埤塘除提出深度之高低改變之外，建議增加塘岸之曲度，以拉長動線及增加生物棲地，但須配合上述不同功能之土地及空間劃分作處理。
12.加強維管計畫(本案基地之問題與特性)。
13.停車空間應一併納入考慮，整體規劃設計。
14.後續管理維護或經營策略應及早規劃確認。
15.有關「觀景日後」的構想，應慎選位置、規劃設計安全、合適的設施、面積。
16.「花崗石階梯」、「不銹鋼欄杆」材質不適合城鎮風貌改造，建議檢討修正。
17.爾後檢附現況照片，請直接顯示日期。
18.應取得水利會土地使用同意書。
19.材料、工法應考量適合性及耐久性。
20.本基地擬作為水上運動訓練基地，計畫書P.36所提浮島水生植物是否與水上活動相斥，請再檢視合適性。
21.經營管理計畫請補充說明。
22.水上活動的設計與生態或景觀的目的不一樣，應重新檢視設計的內容。
23.維護管理(計畫書46頁)跟簡報內容不符合，應仔細修改調整。
24.整體粉光刷毛地坪厚度請改為10cm以下。
25.仿木磚請改為高壓混凝土磚(仿木紋)，以符採購法規定，不會發生限制競爭之處 。
26.花崗石階梯請改為混凝土整體粉光刷毛處理，厚度12cm即可，並依樓梯方式配筋。
27.施工告示牌為舊版，請採工程會101年7月1日新版。
28.埤塘環境之規劃應依其特色規劃，避免老是以步道、觀景台制式內容設計。
29.本案總經費匡列金額1150萬元。</t>
    <phoneticPr fontId="1" type="noConversion"/>
  </si>
  <si>
    <t>1.本案為社區型埤塘，似無必要做環湖之設計。
2.請依各埤塘之特性檢討設計，不宜所有埤塘均做一樣的設計。
3.每個埤塘的特色定位需有上位的規劃。
4.每一埤塘的設計除應更符合使用機能之外，是否能兼具生態、保育、滯洪或淨化水質、防災功能。
5.應避免流於複製式規劃。
6.細設時應能減低人工化，創造具地方特色的風貌，切勿盲目追求都市型的設計美感。
7.材料工法亦應謹慎設計。
8.本埤塘以靜態觀賞為主，且主要使用者以在地居民為主。建議應以減量為原則，包含座椅數量減少、觀景平台予以刪除。
9.座椅設置位置應考量其遮蔭，步道配合座椅下方之維護等。
10.加強適合本案基地的維管計畫。
11.停車空間應一併納入考慮，整體規劃設計。
12.後續管理維護或經營策略應及早規劃確認。
13.建議每一埤塘應配合當地環境特色，塑造不同特色之設施、空間、活動內容。
14.爾後檢附現況照片，請直接顯示日期。
15.請考量生態之特性規劃(因地制宜)。
16.請將經營管理納入社區居民參與。
17.材料、工法應考量耐久性、維管事宜。
18.本案計畫書之內容和第4案與第6案相似處太多，三個埤塘區位不同，歷史人文也不一樣，建議宜依社區特色提出不同之定位與設計構想。
19.經營管理計畫建議視不同之埤塘擬定不同之計畫。
20.應具體回應每個不同埤塘的特色來規劃設計。
21.後續的維護管理應將社區納進來。
22.本案屬社區型埤塘，應以減量、生態、休閒為主。
23.PC刷毛步道，請改為PC整體粉光刷毛處理，厚度請改為10cm以下。
24.仿木紋磚收邊請改為高壓混凝土磚(仿木紋)收邊。
25.施工告示牌為舊版，請採工程會101年7月1日新版。
26.老以步道環湖之設計是否符合現地生態，觀景台之設計是否必要仍應予考量。
27.本案總經費匡列金額1000萬元。</t>
    <phoneticPr fontId="1" type="noConversion"/>
  </si>
  <si>
    <t>1.本案為社區型埤塘，似無必要做環湖之設計。
2.請依各埤塘之特性檢討設計，不宜所有埤塘均做一樣的設計。
3.每個埤塘的特色定位需有上位的規劃。
4.每一埤塘的設計除應更符合使用機能之外，是否能兼具生態、保育、滯洪或淨化水質、防災功能。
5.應避免流於複製式規劃。
6.細設時應能減低人工化，創造具地方特色的風貌，切勿盲目追求都市型的設計美感。
7.材料工法亦應謹慎設計。
8.本埤塘以環教為主，應有其環境及社經背景為支撐。
9.停車空間應一併納入考慮，整體規劃設計。
10.後續管理維護或經營策略應及早規劃確認。
11.建議每一埤塘應配合當地環境特色，塑造不同特色之設施、空間、活動內容。
12.爾後檢附現況照片，請直接顯示日期。
13.應取得水利會土地使用權同意書。
14.請考量生態之特性規劃。
15.材料、工法應考量耐久性、維管事宜。
16.本案計畫書之內容和第4案與第6案相似處太多，三個埤塘區位不同，歷史人文也不一樣，建議宜依社區特色提出不同之定位與設計構想。
17.經營管理計畫建議視不同之埤塘擬定不同之計畫。
18.施工告示牌為舊版，請採工程會101年7月1日新版。
19.埤塘之在地特色、生態形態應納入規劃考量，避免過度認為設施、步道環繞一圈之殭化方式，高架平台之必要性，均應予妥善考量。
20.「混凝土整體粉光刷毛」為PC地坪之標示方式請修正，厚度請改為10cm以下。
21.花崗石階梯請以整體粉光刷毛處理為準。
22.本案總經費匡列金額850萬元。</t>
    <phoneticPr fontId="1" type="noConversion"/>
  </si>
  <si>
    <t>1.本計畫工程內容是自行車道工程，應轉向體育署申請補助才是。
2.景觀燈及造型燈桿等照明設備工程有過度設計。
3.景觀燈單價偏高，應再予調整。
4.AC刨除重鋪必要性不大，不宜再重做，維持原狀即可。
5.(AC刨除)+(AC鋪面)+(收邊界石)+(造型洗石面欄杆)，四項費用約四百多萬，佔總經費約41%，比例甚高，不符補助原則與精神，建議調整修正。
6.爾後檢附現況照片，請直接顯示日期。
7.減化(量)設計。
8.材料、工法應具耐久性，及易於管理維護。
9.本案總經費匡列金額420萬元。</t>
    <phoneticPr fontId="1" type="noConversion"/>
  </si>
  <si>
    <t>1.不宜使用水圳用地鋪設透水磚步道，請以簡約、環境友善方式改善農村步道。
2.一階審查委員會要求應簡化鋪面，並以AC鋪面為主，惟本次細設仍為透水磚？
3.經費以壓花混凝土地坪。
4.透水磚鋪面易扭曲，造成高低不平整問題，建議改採AC材料。
5.枕木棧板步道及木欄杆、枕木斜坡等材料耐久性差、維護管理成本高，建議改用其他材料。
6.建議加強各節點特色及環境整理，減少硬體設施。
7.爾後檢附現況照片，請直接顯示日期。
8.減化減量設計。
9.本案全長2.02km，補充具體可行之維管計畫。
10.本案總經費匡列金額770萬元。</t>
    <phoneticPr fontId="1" type="noConversion"/>
  </si>
  <si>
    <t>1.爾後檢附現況照片，請直接顯示日期。
2.請採環境整理、維護。
3.建議重新檢討，基本上是管理的問題。
4.建議本案暫予保留。</t>
    <phoneticPr fontId="1" type="noConversion"/>
  </si>
  <si>
    <t>1.本案施作面積太過發散。
2.建議本案暫予保留。</t>
    <phoneticPr fontId="1" type="noConversion"/>
  </si>
  <si>
    <t>1.植栽工程、喬木植材請多樣化，複層植栽應是灌木，草坪鋪設不必使用密生草皮苗木。
2.滯洪地以周邊草皮之改善即可，不必再做卵石駁崁。
3.混凝土步水舊有整體粉光刷毛之工法技術拙劣，應檢討以提昇品質(不宜以塑膠掃把掃毛，應以整體粉光機搭配棕毛刷刷毛處理)。
4.以簡易美化及環境整理。
5.本案總經費匡列金額500萬元。</t>
    <phoneticPr fontId="1" type="noConversion"/>
  </si>
  <si>
    <t>1.以環境整理及舊有設施減量拆除之方式處理，以消除隱蔽空間或場所(例如廁所、牌樓等)，讓環境通透，才能讓民眾放心進入。
2.無障礙空間之概念並非所有地點都須讓其到達。
3.公園內可以AC或混凝土步道整修，以降低維管負擔。
4.建議減量設計，減少或拆除不必要之硬體設施(例如：拆除入口牌樓、廁所)，以環境整理改善、綠美化加強為計劃內容即可。
5.非必要設施拆除，提升通視性。
6.以減量方式將原有規劃錯誤之設施移除。
7.本案總經費匡列金額300萬元。</t>
    <phoneticPr fontId="1" type="noConversion"/>
  </si>
  <si>
    <t>1.建議採雇工購料方式辦理。
2.本案總經費匡列金額140萬元。</t>
    <phoneticPr fontId="1" type="noConversion"/>
  </si>
  <si>
    <t>1.廣場植穴擴大，緣石拆除加蓋板，增進廣場的開放流暢性。
2.建議以減量方式拆除廣場植穴周邊過量不當的設施構造物，並環境改善整理。
3.建議以工程案（B）辦理。
4.站前廣場主要功能為交通動線，如表演廣場、告示牌座椅、景點導引等均不宜。
5.本案總經費匡列金額100萬元。</t>
    <phoneticPr fontId="1" type="noConversion"/>
  </si>
  <si>
    <t>1.1.3公頃簡易綠美化。
2.本案同意照案通過，總經費匡列金額500萬元。</t>
    <phoneticPr fontId="1" type="noConversion"/>
  </si>
  <si>
    <t>1.學校圍牆拆除。
2.鍍鋅方管烤漆圍牆取消，改成綠籬。
3.複層式綠籬增加，增作隱藏式小圍籬。
4.鍍鋅方管烤漆易於焊接點銹蝕，是最不耐久的材料，應以複層式圍籬才是正確概念。
5.複層圍籬應以長成1公尺之灌木種植，初期以刺絲固定植栽。
6.樹木不移除，步道儘量以閃避樹木原則，為曲折蜿蜒之方式設置。
7.壓花地坪之厚度以10cm加點焊鋼絲網即可，無需太厚。
8.圖說、簡報、預算等項目(含材料)不同，請檢討。
9.減量(化)設計。
10.本案總經費匡列金額700萬元。</t>
    <phoneticPr fontId="1" type="noConversion"/>
  </si>
  <si>
    <t>1.本案設計過太人工設施。
2.建議本案暫予保留。</t>
    <phoneticPr fontId="1" type="noConversion"/>
  </si>
  <si>
    <t>1.本案諸多設計項目不符城鄉風貌補助工項，如入口意象、立面彩繪、木棧平台…等。
2.建議本案暫予保留。</t>
    <phoneticPr fontId="1" type="noConversion"/>
  </si>
  <si>
    <t>1.雇工購料改善環境辦理。
2.增補兒童遊戲設施及體健設施。
3.本案總經費匡列金額60萬元。</t>
    <phoneticPr fontId="1" type="noConversion"/>
  </si>
  <si>
    <t>1.不銹鋼欄杆建議刪除。
2.高壓透水磚建議改採其它材料(例如：AC或水泥拉毛)。
3.停車場建議刪除，改為綠地草皮。
4.以簡易綠美化為主，增植喬木、草皮、加排水。
5.本案總經費匡列金額170萬元。</t>
    <phoneticPr fontId="1" type="noConversion"/>
  </si>
  <si>
    <t>1.透水磚地坪法採用其他如AC、壓花混凝土或PC刷毛地坪取代，惟本區並不需要，反而不具意義。
2.地形狹長且喬木茂密，以修枝剪葉環境整理即可。
3.建議本案暫予保留。</t>
    <phoneticPr fontId="1" type="noConversion"/>
  </si>
  <si>
    <t xml:space="preserve">1.公園路200棵樹補植道路喬木。
2.現地紅磚步道雜草覆蓋，顯示使用率不高，公園現況尚可。
3.本案總經費匡列金額70萬元。
</t>
    <phoneticPr fontId="1" type="noConversion"/>
  </si>
  <si>
    <t>1.喬木單價偏高，1株12,000至22,000元。
2.施作內容，校門，第三出入口人，人本通學步道及學校右側高低差整理。
3.通學步道部分為594,600元，其餘均非補助原則所可補助部份。
4.貴賓停車區佔230萬請檢討。
5.出入口經費高達620萬，相關工項請酌量減列，依規檢討(宿舍、太陽能板…等項目)。
6.爾後現況照片請顯示日期。
7.除「人本通學步道)及部份「社區景觀」項目符合補助項目外，其餘項目建議另籌經費辦理。
8.本案總經費匡列金額250萬元。</t>
    <phoneticPr fontId="1" type="noConversion"/>
  </si>
  <si>
    <t>1.本案施作面積步道261平方公尺，建議以200萬總額度辦理。
2.造型烤漆，鍍鋅鋼管易銹蝕，難以維護，不建議採用。
3.爾後照片請直接顯示日期。
4.本案依各計畫類型參考單價，核算工程經費。
5.本案總經費匡列金額200萬元。</t>
    <phoneticPr fontId="1" type="noConversion"/>
  </si>
  <si>
    <t>1.透水磚改為PC或壓花，花台灌木直接種在地上。
2.請考慮以植草方式透水。
3.建議複層式綠籬代替花台。
4.透水磚舖面用壓花地坪等簡單易維護之材料即可，亦毋須受限於只能做直線人行道之模式，彎道亦可增加趣味及變化。
5.請捨樹穴改成綠帶，亦可解決竄根之問題。
6.樹木移植改以修剪為主，水溝配合樹木位置調整施作。
7.爾後照片請直接顯示日期。
8.建議不移植現有樹木以免移植失敗，無法存活。
9.本案現有鳳凰老樹應予保留。
10.刪除入口意象工項。
11.本案總經費匡列金額300萬元。</t>
    <phoneticPr fontId="1" type="noConversion"/>
  </si>
  <si>
    <t>1.本案係排水系統不良，應以解決排水系統問題避免積水，並以綠美化加強。
2.建議刪除透水連鎖地磚工項。
3.爾後照片請直接顯示日期。
4.建議整體規劃設計全區排水系統，以解決現有排水不良、積水、泥濘現況。(如：排水溝、排水管、草溝、洩水坡度改善...等)
5.本案總經費匡列金額180萬元。</t>
    <phoneticPr fontId="1" type="noConversion"/>
  </si>
  <si>
    <t>1.10年前的設施：欄杆、木平台等設施，建議種植綠籬後再拆除。
2.建議高壓地磚刪除，請考量其他材料。
3.木欄竿拆除高低差，以綠籬方式處置，(複層式植栽)確屬破損部份請依實況再予拆除欄杆。
4.本案應將鋪面改為草皮以通行步道連接。
5.以減量之方式處理。
6.木棧台等設施物損壞直接拆除。
7.飛石步道不平整，可考慮改變路徑，不要直接接近已開始腐朽之木欄杆。
8.木欄杆以簡易維修維持功能，靠校內側增加複層式綠籬即可。
9.檢附現況照片，請直接顯示日期，
10.木構造欄杆暫不拆除，沿欄杆種植複層式綠籬。
11.建議將現有木平台。木欄杆及毀壞設施拆除，盡量以綠籬、綠地施設，並調整不平整之步道及地坪。
12.建議以簡易排水淺溝引導積水排至基地外排水溝。
13.本案總經費匡列金額130萬元。</t>
    <phoneticPr fontId="1" type="noConversion"/>
  </si>
  <si>
    <t>1.本計畫施作地點位於行水區內不適設置滯洪池。
2.建議市府另案提報。</t>
    <phoneticPr fontId="1" type="noConversion"/>
  </si>
  <si>
    <t xml:space="preserve">嘉義市政府文化局 </t>
    <phoneticPr fontId="1" type="noConversion"/>
  </si>
  <si>
    <t>B</t>
    <phoneticPr fontId="1" type="noConversion"/>
  </si>
  <si>
    <t>嘉義市世賢圖書館戶外空間景觀重塑工程</t>
    <phoneticPr fontId="1" type="noConversion"/>
  </si>
  <si>
    <t>1.詩牆設計為重點，應有更細膩之設計思考。
2.土壤改良應內入考量，改善生長環境。
3.建議將現有樹穴刪除，改成連續綠帶，並避免日後樹根隆起破壞鋪面問題。
4.建議訂定設計高程（排水系統）以明確規範洩水坡度。
5.勞工安全衛生管理費，請改為職業安全衛生管理費，併採量化與不可量化編列。
6.鋪面請酌設伸縮縫，且考慮耐久性材料。
7.詩牆宜設計鏤空且打光設計。
8.混凝土表面整體粉光與混凝土壓花地坪，屬同一種工法。
9.本案修正後通過，總經費匡列經額1000萬元。</t>
    <phoneticPr fontId="1" type="noConversion"/>
  </si>
  <si>
    <t>1、水泥仿木欄杆建議依比例設計較修長優雅，以水泥原色為主，較易維管。
2、地坪20公分太厚，建議改為10公分以下加點焊鋼絲網。如為15公分以上則應以雙層鋼筋配置。
3、勞工安全衛生管理費應改為職業安全衛生管理費。
4、水泥仿木踏板下方以C型襯墊設計，C型鋼受潮容易生鏽，請改用其他適當材料其耐久性、耐候性及易於維護。
5、觀景平台的施工應注意界面、收邊並與原地貌地形呼應。
6、本案總經費匡列金額500萬元。</t>
    <phoneticPr fontId="1" type="noConversion"/>
  </si>
  <si>
    <t>1、塑木平台應刪除。
2、碎石區應考慮未來去倉庫之行動動線之步道。
3、材料名稱有特定廠商限制競爭之問題。
4、爾後檢附現況照片，請直接標明日期。
5、請考量舖面排水設施。
6、請考量材料、工法之適當性。
7、「彩雲石」及「洞石界面石」有綁標之嫌，建議修正。
8、本案總經費匡列金額420萬元。</t>
    <phoneticPr fontId="1" type="noConversion"/>
  </si>
  <si>
    <t>南投縣埔里鎮中心路（保民宮-地母廟）水岸風貌營造工程</t>
    <phoneticPr fontId="1" type="noConversion"/>
  </si>
  <si>
    <t>1、休憩花台請減列至一座。
2、爾後檢附現況照片，請直接顯示日期。
3、減量規劃設計。
4、本計畫範圍在山區，不必增植灌木等，反需增列水岸兩側修整植栽費用。
5、紙模壓花地坪為材料廠牌名稱，有限制競爭之虞，應改為通俗名稱，混凝土壓花地坪。
6、本案欄杆經費佔總經費78％與本署補助要件不符，建議刪除。
7、本案總經費匡列金額300萬元。</t>
    <phoneticPr fontId="1" type="noConversion"/>
  </si>
  <si>
    <t>1、本計畫範圍芒果大道長度約200m，設置休閒步道意義不大。
2、本案縣府建議撤案。</t>
    <phoneticPr fontId="1" type="noConversion"/>
  </si>
  <si>
    <t>1、步道寬度不鼓勵2M，應以人行走道為主，且無需全面鋪AC，既有者勿再去擾動，坍方則應予修復。
2、現況為狹窄的農村產業道路，且落葉甚多，無人養護，寬度只有2~2.5M，尚無全面整修之必要，以健行為主。
3、指標牌可以施做。
4、爾後檢附現況照片，請直接顯示日期。
5、減量規劃設計。
6、不必全部步道均做鋪面。
7、本計畫建議針對現有步道有安全顧慮及路況破損路段進行整理。
8、同意於茄苳老樹下，設置休憩廣場及步道置高點設置觀景平台。
9、本案總經費匡列金額200萬元。</t>
    <phoneticPr fontId="1" type="noConversion"/>
  </si>
  <si>
    <t>1.爾後檢附現況照片，請直接顯示日期
2.本案同意照案通過，總經費匡列金額150萬元。</t>
    <phoneticPr fontId="1" type="noConversion"/>
  </si>
  <si>
    <t>1、建議修正為A+B案。
2、本案暫予保留。</t>
    <phoneticPr fontId="1" type="noConversion"/>
  </si>
  <si>
    <t>A</t>
    <phoneticPr fontId="1" type="noConversion"/>
  </si>
  <si>
    <t>1、本案除少數喬木、灌木、草皮新植等項目有助於環境綠化外，其餘硬體設施比例甚高（如：停車場、廣場、座椅、花架、駁坎…等），建議以環境改善整理、優化、綠美化等項目為優先考慮。
2、公一公園車道表面抿石子易剝落，請改用其他適當材料以利維管。
3、本案建議修正為A+B。
4、本案總經費匡列金額500萬元。</t>
    <phoneticPr fontId="1" type="noConversion"/>
  </si>
  <si>
    <t>1、花台打除後改為水泥墩。
2、鋼構花架，改為RC仿木。
3、停車場加勁擋土牆，建議刪除。
4、道路與民宅間高差路段以水泥護墩解決即可。
5、在停車場房設置兩座鋼構花架，不適當應取消。
6、欄杆腐爛，建議先檢討減量或以水泥護墩取代即可。
7、爾後檢附現況照片，請直接顯示日期。
8、請選擇適當材料及工法，提升耐久性。
9、停車場採用透水磚鋪面容易損壞，建議改用AC或混凝土鋪面，並且注意排水方向、洩水坡度及排水溝設施。
10、建議刪除「停車場加勁擋土牆」項目，停車位減少，避免靠近邊坡。
11、排水溝建議採明溝為原則，避免採用暗溝，不易維護。
12、導覽解說指示牌數量太多，建議減半。
13、本案總經費匡列金額600萬元。</t>
    <phoneticPr fontId="1" type="noConversion"/>
  </si>
  <si>
    <t>1.舊有兵營閒置空間整修再生部分，應於計畫中說明目前基地或周邊土地使用情形，並說明未來具體使用計畫，提供做何種使用，與藝術、文化活動間之關係為何，及後續維運管理單位等，請補充說明。
2.遊客服務中心前不宜設置健身設施平台。
3.經費預算概估，都僅以乙式表示，請詳列數量與單價；雜木林疏植，數量一式，單價20萬，及既有植栽的修剪與養護15萬，請合併重新檢討編列。
4.基地與西螺大橋廣場及其周邊休憩空間之串連，應再加強。
5.本案既申請工程案，請確實依規定補充工程預算書圖。
6.本案建議計畫總經費250萬元，中央補助202萬5,000元，地方配合款47萬5,000元。</t>
    <phoneticPr fontId="1" type="noConversion"/>
  </si>
  <si>
    <t>均衡</t>
    <phoneticPr fontId="1" type="noConversion"/>
  </si>
  <si>
    <t>1.景觀便橋設置之必要性，請再檢討。
2.景觀高燈單價高達21萬，應重新檢討單價；設置10座高燈的必要性，也請再檢視；燈桿位置，請考量鄰地照明設施，確實依照度及人行使用需要設置。
3.本案主要作為停車場使用，其綠化及設施應符合水利法規。
4.本案基地已屬熱門宗教景點，入口意象工程不須特別設置，請檢討刪除。賞鳥塑木涼亭，請刪除，改以種植喬木替代涼亭遮蔭。　　　　　　　　　　　　　　　　　5.高壓植草磚、高壓混凝土磚、景觀高燈等工項，請再檢視必要性；高壓磚鋪面不適宜，可考慮用混凝土整體粉光刷毛，以利日後管理維護。
6.在高灘地設置停車場，恐有淹水疑慮，鋪面不適合採用植草磚，建議以最簡單的AC鋪築。
7.多功能廣場，不宜以植草磚設置，請改用易於人行、耐久易維護之材料；若採用RC，應區分成幾個區塊，並設置伸縮縫；廣場中間並應減少人工設施物阻隔。
8.水黃皮、銀樺樹，不適合種植於高灘地，請改用其他植栽。　　　　　　　　　　　　　　　　　　　　　　　　　　　2.　　　　　　　　　　　　　　　　　　　　　　　9.本案設計的設施材料，應考量淹水因素，以耐用易於清洗為主，避免日後養護成本太高。
10.本案基地設計內容應與南側水利署施作之人工濕地銜接，並注意工程介面間之整合。
11.本案建議計畫總經費900萬，中央補助729萬元，地方配合款171萬元。</t>
    <phoneticPr fontId="1" type="noConversion"/>
  </si>
  <si>
    <t>跨域</t>
    <phoneticPr fontId="1" type="noConversion"/>
  </si>
  <si>
    <t>1.生態池解說平台設置並無必要性，請刪除，農塘周邊不宜再施設木棧道或木平台等設施。
2.入口廣場、多功能廣場與教學平台，請以簡易、耐用、低維護之原則設計。
3.多功能廣場不宜採用高壓混凝土磚，請改為其他耐久易維管材料，建議考慮採用混凝土刷毛，並使用紅磚收邊，或是以壓花混凝土施作即可，未來才易於維護。
4.停車場可考慮用壓花地坪或混凝土整體粉光。紙模造型壓花地坪為材料廠牌名稱，請以通俗名稱「壓花混凝土」。
5.廟埕廣場鋪面，請以局部簡易修繕，改善廣場排水，勿全部翻新，請檢討修正。
6.農塘設為生態池之必要性，請再思考，如要施作請以簡易式方營造，或採社區營造雇工購料方式處理。
7.本案申請為工程案，請補附完整土地使用同意證明文件，並依審查意見修正預算書圖。
8.本案建議計畫總經費400萬元，中央補助324萬元，地方配合款76萬元。</t>
    <phoneticPr fontId="1" type="noConversion"/>
  </si>
  <si>
    <t>1.入口廣場應以符合人本及無障礙環境的概念規劃設計。
2.本案建議以綠化及環境整理即可，維持小站純樸風貌，不宜過度建設而都市化。
3.高壓混凝土磚鋪面不適宜，建議用其他耐久易維管材料取代，可考慮採用混凝土整體粉光刷毛，並以紅磚收邊，或採用壓花混凝土即可。
4.鋼管隔柵鋼絲網，單價偏高，請檢討；本工項200萬元已占工程費2成以上，建議思考改採其他便宜易維護之材料。
5..落羽松及台灣欒樹，數量偏多，請確實依基地空間及樹木間距，重新檢討配置。
6.入口廣場應規劃排水系統，以免積水。
7.休憩座椅配置32組，數量是否合理，請依乘客實際使用需求，重新檢視。
8.本案為A+B案，規劃設計完成後請邀請中央委員2-3位參與預算書圖審查，確定按審查意見減量設計後，始得辦理工程發包，發包後如辦理變更設計，也需請縣府邀請中央委員審查確認後，始得辦理變更及復工。
9.本案後續維護管理策略，請具體述明維管單位、維管經費來源及維護管理計畫。
10.本案建議計畫總經費500萬元，中央補助405萬元，地方配合款95萬元。</t>
    <phoneticPr fontId="1" type="noConversion"/>
  </si>
  <si>
    <t>1.福德宮旁之空曠裸露地務必要維持公共性及開放性，且後續維管也應有社區民眾及廟方的參與。
2.高壓植草磚工程和花架工程，請再檢討必要性及合適性。
3.本案設置花架工項，請檢討其必要性，花架單價42萬元偏高，請重新檢討。本項建議將經費用於栽植喬木，於樹下設置休憩座椅即可。
4.廟前廣場為大型汽車停車使用，採高壓植草磚工程，易產生沉陷，請調整改用其他耐久易維護材料，建議可考慮用壓花地坪或混凝土整體粉光，並以紅磚收邊。
5.本案應加強基地整地及排水，不宜作大規模全面翻修。
6.本案提案計畫書，請補充具體績效指標。
7.本案申請為工程案，請依規定檢附預算書圖，並確實依審查意見修正書圖文件。請補充具體績效指標，後續維護管理策略，請具體述明維管單位、維管經費來源及維護管理計畫。
8.本案建議計畫經費170萬元，中央補助137萬7000元，地方配合款32萬3000元。</t>
    <phoneticPr fontId="1" type="noConversion"/>
  </si>
  <si>
    <t>本案非跨域計畫，本署也不再補助規劃設計案，本階段建議不予補助。</t>
    <phoneticPr fontId="1" type="noConversion"/>
  </si>
  <si>
    <t>105年度第二階段「城鎮風貌型塑整體計畫」輔導及審查會議</t>
    <phoneticPr fontId="1" type="noConversion"/>
  </si>
  <si>
    <t>序號</t>
    <phoneticPr fontId="1" type="noConversion"/>
  </si>
  <si>
    <t>縣市別</t>
    <phoneticPr fontId="1" type="noConversion"/>
  </si>
  <si>
    <t>提案單位</t>
    <phoneticPr fontId="1" type="noConversion"/>
  </si>
  <si>
    <t>類別</t>
    <phoneticPr fontId="1" type="noConversion"/>
  </si>
  <si>
    <t>案名</t>
    <phoneticPr fontId="1" type="noConversion"/>
  </si>
  <si>
    <t>計畫總經費
(元)</t>
    <phoneticPr fontId="1" type="noConversion"/>
  </si>
  <si>
    <t>申請中央補助金額
(元)</t>
    <phoneticPr fontId="1" type="noConversion"/>
  </si>
  <si>
    <t>地方配合款
(元)</t>
    <phoneticPr fontId="1" type="noConversion"/>
  </si>
  <si>
    <t>建議中央補助數
(元)</t>
    <phoneticPr fontId="1" type="noConversion"/>
  </si>
  <si>
    <t xml:space="preserve">審查意見 </t>
    <phoneticPr fontId="1" type="noConversion"/>
  </si>
  <si>
    <t>備註</t>
    <phoneticPr fontId="1" type="noConversion"/>
  </si>
  <si>
    <t>苗栗縣</t>
    <phoneticPr fontId="1" type="noConversion"/>
  </si>
  <si>
    <t>苗栗縣政府</t>
    <phoneticPr fontId="1" type="noConversion"/>
  </si>
  <si>
    <t>A</t>
    <phoneticPr fontId="1" type="noConversion"/>
  </si>
  <si>
    <t>水圳平疇~苗栗縣頭份市崖線綠廊道整體串聯營造計畫</t>
    <phoneticPr fontId="1" type="noConversion"/>
  </si>
  <si>
    <t>1、本案規劃設計構想為人本環境串連，山林生態保存、生活空間再現，建議以社區營造方式辦理，至於併入社區規劃師駐地輔導計畫執行之可行性，請縣府考量評估。
2、每一節點之間並無明確之關聯性，多屬於社區空間營造之尺度，建議以社區營造或雇工購料之方式辦理，社區人才如果現階段如尚有不足，請社區規劃師輔導團隊先予以支援協助，並優先培力社區人才，至於社造點的遴選，請依社區執行量能考量，分年逐步推動辦理，非一次到位。
3、目前所遴選的8-9處改造點，請先針對各個節點，改善既有設施、環境清理及簡易綠美化為主，計畫性質改為A+B案。
4、建議計畫總經費300萬，中央補助258萬元，地方配合款42萬元。</t>
    <phoneticPr fontId="1" type="noConversion"/>
  </si>
  <si>
    <t>苗栗市公所</t>
    <phoneticPr fontId="1" type="noConversion"/>
  </si>
  <si>
    <t>AB</t>
    <phoneticPr fontId="1" type="noConversion"/>
  </si>
  <si>
    <t>苗栗市二坪頂與「牛屎崎」古道歷史休憩節點景觀風貌營造計畫-第二期計畫</t>
    <phoneticPr fontId="1" type="noConversion"/>
  </si>
  <si>
    <t>1.本案以簡易綠美化原則規劃設計，硬體建設及人造設施物太多，請減量施作。
2.本計畫相關工項單價偏高，例如壓花地坪、植栽、階梯步道、生態草溝、石桌椅及壓花地坪等，單價、數量都偏高，請重新檢討。
3.本區域前期已施作2座花架，本次請勿再施作。本計畫內已有意象1座，公園入口意象工程，請刪除。
4.體健設施1組即可，其餘請刪除，另體健設施單價也偏高，請檢討調整。
5.本案規劃設計完成後請邀請中央委員2-3位參與預算書圖審查，確定按審查意見減量設計後，始得辦理工程發包，發包後如辦理變更設計，也需請縣府邀請中央委員審查確認後，始得辦理變更及復工。
6、本案建議計畫總經費1,150萬元，中央補助989萬元，地方配合款161萬元。</t>
    <phoneticPr fontId="1" type="noConversion"/>
  </si>
  <si>
    <t>B</t>
    <phoneticPr fontId="1" type="noConversion"/>
  </si>
  <si>
    <t xml:space="preserve">苗栗縣竹南鎮多功能運動公園建設計畫 </t>
    <phoneticPr fontId="1" type="noConversion"/>
  </si>
  <si>
    <t>1.基地面積有2公頃，應設置全區排水設施，本案原為墓地建議先行整地綠美化為原則。
2.基地現有龐大堆積土方建議採土方平衡方式處理，避免二次公害，同時創造具地形變化的公園。
3.草坪區應注意喬木不宜以環繞種植。宜以群聚方式種植，另應避免整平方式，要以龜背之方式整地以改善具排水，並以草溝排水設計(排水系統應整體考量包括整地、高程、排水溝、洩水坡度等)，設計用HDPE等排水設施，宜精減。
4.本案基地原為墓地，未來夜間是否有民眾使用?目前擬設置40盞高燈是否合宜及必要?景觀高燈數量請檢討。擬施作矩形花架，經費129.8萬，建議刪除，改採其他便宜易維護型式設計。
5.本案屬於市郊，且104年已投資興闢公20公園，本案建議以留設大範圍綠地為主，以供鎮民休憩、多功能運動使用，廣場步道等硬體設施，請減量，並留設於公園四周。
6.爾後拍攝照片請直接顯示日期；雨水收集灌排系統之必要性，請再酌。兒童遊具單價太高，且在公20公園已有設置遊具和體健設施，本案建議保留大範圍坪整草皮綠地空間，以供假日兒童遊憩空間。
7.基地範圍之私有地不建議刻意以灌木區隔，宜直接整成草坪即可；建議依基地條件及使用需求，種植提供不同種類喬木、例如在兒童遊戲區及廣場座椅西向，南向種植可提供樹蔭之喬木。壓花地坪舖設、遊憩設施，預鑄仿木矩形花架等設量、單價均偏高，請檢討。
8.本案宜由縣府先整地完成後再行補助興闢公園為宜；整地本案與公園工程分案發包前，應注意將公園整地高程做為整地標之整地依據，加以整合。
9.本案俟縣府先行整地含有價土方標售工程，處理後再辦理本工程；建議先採簡易公園興闢及環境整理為主，植草、植樹，簡易步道等。
10.本案建議計畫總經費1,000萬元，中央補助860萬元，地方配合款140萬元。</t>
    <phoneticPr fontId="1" type="noConversion"/>
  </si>
  <si>
    <t>後龍鎮公所</t>
    <phoneticPr fontId="1" type="noConversion"/>
  </si>
  <si>
    <t>105年後龍鎮市區五、六號公園整建計畫</t>
    <phoneticPr fontId="1" type="noConversion"/>
  </si>
  <si>
    <t>1.本案為已開闢之社區公園，設施缺損主要是公所未善盡維管責任，本案不建議再做大幅度修整，僅同意作局部設施損毀修繕。
2.既有植草磚為塊狀，縫隙過寬，不利行走且易絆倒，亦有易於下陷之缺點，如有必要重新易地施作，應改變為密貼型植草磚。
3.在公園內設置停車場之功能及定位不清楚，應必要，如需設置停車場，可考慮增加喬木遮蔭。停車場面積，請配合使用率減少停車場範圍。金露花尺寸過大，單價過高，且只有750株，因本工程無植裁成長期之急迫性，請重新檢討；另假儉草180元/M2，單價過高，請檢討。現有步道建議維持原狀，僅做修復措施，平順處理即可。
4.伸縮縫切割費(含填縫劑)，請修正為伸縮縫(含填縫劑)，避免工人在現場切割。
5.新建人行道及公園內步道，請種植喬木；南側停車場，建議暫緩施作。左側停車場之配置可依整體規劃之弧型活潑化，避免太死板突兀之圖形。
6.整體排水不良應特別著重在排水，以簡易土石溝或草溝方式處理。
7.植栽單價太高，數量似乎不合理，請再檢討修正。建議增加喬木種植數量。(目前只移植既有喬木10株略嫌不足綠化及遮蔭需求)，建議喬木種植位置應配置在兒童遊戲區及座椅之西、南方位，以發揮遮蔭效果。
8.目前停車場、草坪及地坪、洩排水不良、易積水，建議整體規劃設計全區排水系統。(包括整地、高程、排水溝(或排水管)、洩水坡度等)，排水系統建議採草溝方式設計。
9.既有台電電箱基座遷移可行性為何?若無法遷移建請施作防護措施區隔。爾後拍攝照片請直接顯示日期。
10.本案建議計畫總經費650萬元，中央補助559萬元，地方配合款91萬元。</t>
    <phoneticPr fontId="1" type="noConversion"/>
  </si>
  <si>
    <t>均衡城鄉</t>
    <phoneticPr fontId="1" type="noConversion"/>
  </si>
  <si>
    <t>合計</t>
    <phoneticPr fontId="1" type="noConversion"/>
  </si>
  <si>
    <t>綜合意見欄</t>
    <phoneticPr fontId="1" type="noConversion"/>
  </si>
  <si>
    <t>105年度新竹縣合興森林愛情鐵道園區營造</t>
    <phoneticPr fontId="1" type="noConversion"/>
  </si>
  <si>
    <t>1.本案屬於跨域整合計畫之分項計畫，原則優先支持，但應先釐清實際施作項目是否符合城鄉風貌補助範疇。
2.簡易水保的部份，應標明範圍，以釐清與整地計畫範圍之重疊性；廣場、停車場，是否需要砍伐原生樹木?
3.本案西南側的山坡地係附屬於原有規劃範圍(合興車站)的新基地，現有規劃設計內容不夠清楚，應再重新檢視及說明，基地範圍(7.42ha)及各區之工項，亦有待釐清；經費需求亦需配合大幅修正，例如品質檢查費0.3%、包商利潤及管理費10%都偏高，規劃設計服務費不應比細設服務費多，否則有違機關委託技術服務廠商評選及計費辦法規定，入口服務區空間編列1,000萬元、親水空間營造工程900萬，均未檢附設計書圖及說明施作範圍、工項及使用材質，無法評估經費合理性；各工項單價都以乙式編列，無法釐清數量與單價之合理性。
4.請檢附本案完整現況照片(標示拍照日期)、基本設計圖說，以利瞭解規劃設計內容、設計工法、材料使用及經費編列之正確性與合理性。
5.本案位於山坡地保育區是否需辦理水土保持審查，105.03.30縣府環保局僅回應，不需辦理環境影響評估，至於水保部份並未說明，請再釐清。因基地面積廣(7.42公頃)，且地形地貌變化甚大，建議應針對基地全區高程，排水系統整體規劃設計，避免日後積水或排水不良。
6.本案已執行過A類的基本設計，後續應聚焦於細部設計及工程施工。
7.本案建議先補助辦理細部設計及監造，計畫總經費200萬，中央補助152萬元，地方配合款48萬元。</t>
    <phoneticPr fontId="1" type="noConversion"/>
  </si>
  <si>
    <t>1.本案為內灣支線跨域整合分項計畫，原則優先支持推動，建議以河道環境改善綠美化為優先，並優先以河道停車場段開蓋為示範，未來再逐步往上下游擴展推動。
2.河道兩側綠化範圍是否涉及私有地(後院)產權權屬，應先清查釐清，並瞭解是否有違占戶問題，請公所也應溝通未來周邊住戶門戶翻轉之意願。
3.開蓋河道編列約350萬，應再補充設計書圖，清楚標示長度、範圍、數量，以評估經費編列合理性。人工濕地欲引伏流水，宜先調查竹縣水系，應以最小破壞原水溪流為前提，提出滲、滯、蓄、淨、用、排等整體系統檢討說明。
4.伏流水為當地自然環境特色之一，現有具歷史意義且仍在使用之洗衫坑，不宜破壞，以環境改善及簡易修整即可，不應以一般市鎮型的親水公園手法來處理。
5.河道水質不佳，建議應搭配污水下水道接管時程辦理，不宜先行施作親水設施，以免因水質未改善(處理)影響計畫執行成效；太陽能抽水幫浦設計淨化水質之構想，無實質水質淨化效果，請刪除。人工濕地設置如未能順應中興河道重力流來配置，而需仰賴抽水，則建議不宜設置人工濕地，僅施作簡易綠化，並配合地形調整收集地面逕流水為主。照明工程，請補充說明設置之必要性。步道仍以木平台及連續磚設計並不妥當，建議改用其他耐久、易維護之材料；塑木欄杆不易維護，請再酌。經費表職安費，應單獨列項並採量化與不可量化編列。
6.人行步道採高壓混擬土磚，建議改變做法採用其他易維管耐久之材料。景觀步道所估列經費頗高，建議減量，或以簡易方式施作，如混凝土刷毛。本案請優先以河道兩側人行空間整理為主，未來再串連沿線週邊公園綠地空間。
7.本案縣府改申請A+B案，規劃設計完成後請邀請中央委員2-3位參與預算書圖審查，確定按審查意見減量設計後，始得辦理工程發包，發包後如辦理變更設計，也需請縣府邀請中央委員審查確認後，始得辦理變更及復工。
8.本案建議計畫總經費1,200萬元，中央補助912萬元，地方配合款288萬元。</t>
    <phoneticPr fontId="1" type="noConversion"/>
  </si>
  <si>
    <t>1.駁坎綠美化植生牆、植栽、欄杆之必要性，請再檢討，駁坎部分，建議以種植薜荔美化改善即可，本案相關設施請依社區居民實際使用需求調整。
2.本案現況尚佳，全案以草坪區整理加強即可，除碎石場需再詳予設計外，其餘環境綠化部分，建議採雇工購料，以部落居民自力營造方式推動；在舊有建物之上施作高架步道，應無必要，請朝減量方向設計；入口意象不宜再施作人造設施物，以簡易綠化整理即可，非必要欄杆請刪除，或改以綠籬取代。
3.本案未來空間是供竹筍加工廠使用，相關設施建議應由社區使用者共同討論、設計、施作。
4.本案請補充管理維護計畫，至於後續維管工作，建議公所應協調由社區認養維護。
5.本案建議計畫總經費80萬，中央補助60萬8000元，地方配合款19萬2000元。</t>
    <phoneticPr fontId="1" type="noConversion"/>
  </si>
  <si>
    <t>本案非跨域計畫，且匡列補助預算額度已分配完竣，本階段建議暫不補助。</t>
    <phoneticPr fontId="1" type="noConversion"/>
  </si>
  <si>
    <t>1.本案既有路面損壞，僅是維管問題，AC路面與高壓水泥磚連接，常有車輛重壓，使用效能及耐久性必然不佳。
2.本案既屬古道，建議保留古道之風味，只做環境整理或重新檢討有急迫、必要之修復部份，路邊空地以綠化即可。
3.排水系統應整體規劃，強化橫向排水，避免積水，必要時可酌設集水井銜接，路旁生態草溝平時應注意疏通。道路路線下陷段，應瞭解下陷原因，從根源解決問題而非只是重鋪AC；AC單價，請按AC厚度、級配等設計規格估算編列；工程告示牌單價偏高，請調降，勞工安全衛生管理費請改為職業安全衛生管理費，並採量化與不可量化編列。
4.停車場之鋪面，建議採用碎石即可，儘量維持步徑之自然樸實風貌，並請公所加強交管，以降低交通動線衝擊問題。
5.建議沿路雜木去除，已長成之喬木修枝剪葉，所有路徑加以修補即可，以維持原貌；新增之棧道、透水地磚、預鑄欄杆...等，屬都市型之建材，請刪除；非必要設施，請減量；材料、工法等，請考量耐候、耐久性及易維管等原則設計。
6.本案規劃設計完成後請邀請中央委員2-3位參與預算書圖審查，確定按審查意見減量設計後，始得辦理工程發包，發包後如辦理變更設計，也需請縣府邀請中央委員審查確認後，始得辦理變更及復工。
7.本案建議計畫總經費350萬元，中央補助266萬元，地方自配合款84萬元。</t>
    <phoneticPr fontId="1" type="noConversion"/>
  </si>
  <si>
    <t>1.廣場以PC或AC舖面即可，如需停車空間，亦請以劃線處理；高壓混凝土磚鋪面及透水磚鋪面，均屬高壓磚，建議不採用，與透水無關，請考量以混凝土拉毛或壓花混凝土或AC等鋪面設計。「廣場鋪面」(10m x 10m)經費編列偏高(150萬)，且採透水地磚維護不易，「步道鋪面」編列200萬費用偏高，且採透水地磚維護不易，請修正。
2.枕木石為材料廠牌名稱，有限制競爭之虞，請以學名混凝土仿枕木，品質要求內有規定符合CNS12681、CNS14001系統認證字眼，為綁標典型態樣，請刪除；紙模地坪為廠牌名稱，請改為混凝土壓花地坪。仿岩面花台磚亦為廠牌名稱，請改為花台磚(仿岩面)，CNS12681、14001認證字眼均不宜，請刪除。材料及工法應考量耐候性、耐久性及易於維管等原則。
3.休憩座椅1座45,000元，單價太高，建議刪除；花台圍籬、菜園觀景平台，請減作；喬木新植35棵，請注意樹木間距。入口空地可沿街45度停車，多出之空地可植栽綠化，以提供遮蔭。收邊界石、工程告示牌，單價偏高，請調降；勞工安全衛生管理費請改為職業安全衛生管理費，並採量化與不可量化編列。
4.請考量計畫區內排水，舊有花台喬木移植，請再斟酌；富興國小旁停車場隔離綠帶仍應保留部分，且加強綠化植栽，避免全面水泥化。
5.本案規劃設計完成後請邀請中央委員2-3位參與預算書圖審查，確定按審查意見減量設計後，始得辦理工程發包，發包後如辦理變更設計，也需請縣府邀請中央委員審查確認後，始得辦理變更及復工。
6.本案建議計畫總經費450萬元，中央補助342萬元，地方配合款108萬元。</t>
    <phoneticPr fontId="1" type="noConversion"/>
  </si>
  <si>
    <t>1.本計畫主題為神木及周邊環境營造，依現況照片其周邊環境確實宜加以維護綠化，但其餘設施如涼亭、入口意象等工項並不妥適，建議刪除；請以保持自然原貌為原則，損毀的設施如無實際需要，請拆除復原，如營火虫復育，親水池擬建螢火蟲棲地之構想，請以改善排水及環境整理即可，不需刻意以人工營造，自然條件好水質乾淨螢火蟲自然會回來。
2.山區道路使用高壓混擬土地磚，請務必檢討防滑性；紅木欄杆之必要性與實用性，請再檢討，建議改採綠籬取代，停車場植草磚舖面之必要性？停車場在林區不必做透水植草磚(並無透水功能)，以做好排水之AC或RC或維持原土面之處理即可；停車場原擬舖設植草磚，請減量並調整設計作法。
3.洗露骨材混凝土步道在潮濕林區較為適合，不必刻意用碎石步道，建議步道以露骨混凝土去改善，斜坡亦同，兩側做導溝；階梯部份，以座椅型態做單方向之護墩。親水池空間，可行性請再酌，車道排水及導水都應納入考量。
4.神木參觀的安全性，宜考量無障礙步行林道，但以自然生態友善設計營造工法即可基地位於山區儘量避免引入過多外來植物，破壞原有景觀；神木對面閒置空間應以修繕、安全、簡易綠化為主，不應過度施工。神木四周建議舖草坪。
5.本案建議計畫總經費300萬元，中央補助228萬元，地方配合款72萬元。</t>
    <phoneticPr fontId="1" type="noConversion"/>
  </si>
  <si>
    <t xml:space="preserve"> </t>
    <phoneticPr fontId="1" type="noConversion"/>
  </si>
  <si>
    <t>花蓮縣</t>
    <phoneticPr fontId="1" type="noConversion"/>
  </si>
  <si>
    <t>花蓮縣政府</t>
    <phoneticPr fontId="1" type="noConversion"/>
  </si>
  <si>
    <t>105年度 洄瀾老時光景觀串連計畫</t>
    <phoneticPr fontId="1" type="noConversion"/>
  </si>
  <si>
    <t>1.彩色瀝青混凝土改為一般瀝青，紅磚彩繪牆面彩繪，地面3D彩繪，請改用其他適當材料，考量耐候性，以利於維管。                                  2.圖說完整性不足，屋頂重新防水粉刷施作單價應再酌降。                                         3.「春光文意-書香公共景觀整合」部分之木棧平台，紅磚牆新砌部份應再檢討。                       4.圍牆拆除後應以綠化植栽方式處理。彩色瀝青應取消，在節點或界面可不同處理，其他則以一般AC鋪面處理。                                        5.老樹應妥善保護，老樹的根部應能透水，樹下應有 休憩座椅。                                     6.現有喬木應全數保留，依現地條件進行設計，並強化大樹視覺效果。                              7.街道鋪面應以簡潔易維管之柏油即可，應以參與式方式設計進行。                                8.因現有停車空間變更為多功能廣場，應讓居民明確了解其未來停車問題可能之影響，並樂意配合，否則多功能廣場形同停車場。                        9.彩繪立體裝置藝術等部分，可由社造操作，並邀當地藝術家參與。                                10.現有大喬木應請園藝樹木修剪護根專家協助。   11.本案補助經費為800萬。</t>
    <phoneticPr fontId="1" type="noConversion"/>
  </si>
  <si>
    <t>105年度 花蓮市進豐生活育樂園區環境優化最後一哩路</t>
    <phoneticPr fontId="1" type="noConversion"/>
  </si>
  <si>
    <t xml:space="preserve">
1.本案以建物整修為主。補充環境整理及簡易綠美化，提升目前已具高使用率的講場環境品質，另宜將停車與現有建物作區隔。
2.停車場空間因仍有辦活動及停車需求，仍應保持AC路面，以利管理維護。
3.以安全為主，並輔以綠化、遮陽、減少陽光輻射為前提。
4.良好的人車動線規劃，以符合安全、人性、舒適的環境。
5.房舍整修內容不符城鎮風貌補助原則，建議應刪除。
6.廣場之功能建議單純化，不宜兼具停車場、活動廣場、景觀綠美化等多功能目的。
7.爾後檢附現況照片，請直接顯示日期。
8.閒置空間活化之效益請補充。
9.單價合理性，請再檢討。
10.可辦理綠美化及簡易房舍辦理修繕。
11.房舍前綠籬，建議以周邊環境綠化為主。
12.調解會房舍收回後，內部整理。
13.核定總經費200萬元。</t>
    <phoneticPr fontId="1" type="noConversion"/>
  </si>
  <si>
    <t>105年度花蓮慢活走廊-193 縣道旅遊亮點整體規劃之騎遇玉里—輕旅騎遇玉里地質驚豔亮點活化計畫</t>
    <phoneticPr fontId="1" type="noConversion"/>
  </si>
  <si>
    <t>1.本案重點宜側重於環境整理及少數建物周遭環境簡易綠美化。
2.地質公園國內外已有諸多經驗的累積，如南投、日本於開放初期幾年成觀光教育景點，吸引人潮，如今已門可羅雀而成管理維護上的負擔。
3.各鐵馬驛站據點除了派出所及雜貨站有人可提供服務外，兩國小並無上述功能，反而花費鉅額經費，不成比例。
4.以增進當地自然、人性的特質為原則，避免非必要的設施和使用效益低的設施，「減量」為設計目標。
2.勿再增加新設廣場，或改變廣場鋪面。
5.活力小棧涉及是否具公共性的問題，必須明確納入計畫書，界定公共使用和服務內容，方予補助。
6.玉里國小以最低度人工設施破損處局部處理即可。
7.「自行車租借站」設置後，涉及營業及獲利行為，恐涉及圖利，且與城鎮風貌補助原則不符，建議刪除。
8.雜貨店及里辦公室「立面改善美化」(拉皮)項目，涉及產權登記及違章處理等法令問題，恐不宜納入本計畫案，建議刪除。
9.爾後檢附現況照片，請直接顯示日期。
10.閒置空間活化之效益請補充。
11.單價合理性，請再檢討。
12.本案多為現有硬鋪面改善，較少著重在變更為綠地，雖有部分綠化，金額僅百餘萬，與申請經費不成比例。
14.觀音派出所是否能提供露營，仍有疑慮。
15.觀音派出所之現有露營設施係為郵便車停靠站、候車亭是否需要。
16.自行車活力小棧應以雜貨店邊空地綠美化休憩地點即可。
17.雜貨店及活力小棧建置工程是否必要及合適，請再檢視。                                     18.本案核定500萬。</t>
    <phoneticPr fontId="1" type="noConversion"/>
  </si>
  <si>
    <t>玉里鎮公所</t>
    <phoneticPr fontId="1" type="noConversion"/>
  </si>
  <si>
    <t>玉里藝術村巷弄空間改造計畫</t>
    <phoneticPr fontId="1" type="noConversion"/>
  </si>
  <si>
    <t>1.彩繪（牆面及地面）及地面裝置藝術，建議改以社區營造方式辦理。以老樹為主角，加強綠地串連。                              2.植草磚鋪面及高壓磚鋪面並不適合停車場，建議改用一般AC即可。                                3.巷弄藝術改造建議加入原住民文化元素，並將在地文化保留，並由社造另案辦理。                            4.勞工安全衛生管理費改為職業安全衛生管理費，並採量化與不可量化編列。　                      5.喬木沃土修剪護根之加強。另以龍貓樟樹為主題，以街角藝術雕塑彩繪之選擇，宜用原住民雕塑融合。6.經費需求「廣場地坪」複價數字有誤。           7.應善用在地風土，不應用彩繪日式宿舍的彩繪，有在地文史工作者及藝術家參與。                  8.本案核定500萬。</t>
    <phoneticPr fontId="1" type="noConversion"/>
  </si>
  <si>
    <t>臺中 市</t>
    <phoneticPr fontId="1" type="noConversion"/>
  </si>
  <si>
    <r>
      <t>1.紙模彩色PC地坪，請以彩色混凝土壓花地坪稱之，以避免違反採購法（紙模彩色地坪應為材料廠牌名稱，請統一以通俗名稱壓花混凝土註明）。　　　　　　　　　　　　　　　　　　　　　　2.工區七之高壓混凝土磚組合，請減量；另單價與工區三之高壓磚略有不同，請釐清。　　　　　　　　　　　　　　　　　　　　　　3.木座椅每組4萬元，空心菜每株70元，樹網植生護坡，是否有此需求耐久性、必要性請釐清。　　　　　　　　　　　　　　　　　　　　　　4.混凝土鋪面刷毛應修正為混凝土整體粉光刷毛(單價分拆也缺整體粉光項目)，另15cm厚度應排鋼筋，或改為10cm厚排點焊鋼絲網。路緣石能否以一邊預鑄RC成型品為之。　　　　　　　　　　　　　　　　　　　　     　　　　　　　　　　　　　　　　　　　　　　　　　　　5.三柱式支架，宜檢討為支柱組立方式。　　　　　　　　6.動線切割綠地景觀結構太細碎化，請簡化動線水平線型，增加綠地生態景觀的縫合。                       7.工區五，螢火蟲教育園區規劃過多人工舖面，種植過多植栽，不利螢火蟲復育。工區二，指標及導覽工程未說明設置位置及內容。原有喬木移植需考慮必要性？　　　　　　　　　　　　　　　　　　　　　　　　　　　　　　　8.泰安車站近年來種植櫻花，每年花季，吸引大量人潮成為特色景觀，請補充說明。擬移植23株山櫻之理由。(圖號1-2)，停車空間之規劃宜再強化。　　　　　　　　　　　　　　　　　　9.螢火蟲教育園區之舖面及人工設施請減量，並請建議將步道與觀察生態位置做區隔，步道太密集維護生態完整性並減少人為干擾，並加強生態教育宣導。另請補充維管計畫。　　　　　　　　　　　　　　　　　　         10.工區2舖面面積減少、工區4棧道跨橋建議請刪除，工區5減園區內步道、圖3-3，工區3高壓磚鋪面材質請修正。2區7泰安新站水溝開口有民眾墜落問題。　　　　　　　　　　　　　　　　　　　　　　　　　　　　　　　　　　　　　　　　　11.9-2高壓磚需檢附正字標記證書，未來環保署資源回收基金管理委員會證記核可之。資料屬資格限制，與品質無關易生限制競爭之虞，請改用其他材料取代之。　　　　　　　　　　　　　　　　　　　　　　　　　　　　　12.點焊鋼網RC請修正為10cm以下，刷毛應註明為「整體粉光刷毛處理」。　　　　　　　　　　　　　　　　　　　　　　　　　　13.蝴蝶教育園區設施「棧道跨橋」建議刪除。　　　　　　　　　　　　　　　　　　　　　　14.「高壓磚」日後維護不易,容易鬆動產生高低差，建議改用其他材料及工法。　　　　　　　　　　　　　　　　　　　　　　15.圖1-3停車場，表面刷色處理，改為表面整體粉光刷毛處理，210kg/m</t>
    </r>
    <r>
      <rPr>
        <vertAlign val="superscript"/>
        <sz val="16"/>
        <rFont val="標楷體"/>
        <family val="4"/>
        <charset val="136"/>
      </rPr>
      <t xml:space="preserve">2 </t>
    </r>
    <r>
      <rPr>
        <sz val="16"/>
        <rFont val="標楷體"/>
        <family val="4"/>
        <charset val="136"/>
      </rPr>
      <t>t=15cm，改為10cm。
16.木作休憩座椅、掛網植生護坡之後續需有管理維護計畫。　　　　　　　　　　　　　　　　　　　　　　　　　　　　　　　　　　　　　　　　　　17.混凝土路面須整體粉光或拉毛，單價再檢視。要確實施作伸縮縫。停車空間可否再擴大？                       18.除部份單項價格、項目請檢討(工區八石樑固床工、土岩釘施作何處必要性為何？單價再酌減。　　　　　　　　　　　　　　　　　　　　　　　　　　　　　　　　　　　　　　　　　　　　　　　　　　　　19.品管作業費改為人、月編列。爾後檢附現況照片，請直接顯示日期。　　　　　　　　　                    20.既有生態池改造，是否有水的來源應避免乾涸態狀，無法發揮效益及安全維護。　　　　　　　　　　　　　　　　21.高架橋下植栽綠化，應考量存活。　　　　　　　　　　　　　　　　　22.停車空間規劃，應做好維管計畫。　　　　　　　　　　　　　　　23.工項單價合理性，請再檢討。　　　　　　　　　　　　24.非必要工項，請刪除或減量設計。　　　　　　　　　25.核定經費1900萬.　　　</t>
    </r>
    <phoneticPr fontId="1" type="noConversion"/>
  </si>
  <si>
    <t>臺中市</t>
    <phoneticPr fontId="1" type="noConversion"/>
  </si>
  <si>
    <t>1.南、北區入口廣場舖面區域可以再刪減，增加新植喬木綠地，如此可以降低工程經費需求額度。　　　　　　　　　　　　　　　　　　　　　　　　　　　2.移植喬、灌木數量太多，請儘量現地保持，另請說明喬木移植39棵及權木移植100株之原因。　　　　　　　　　　　　　　　　　　　　　　　　　　　3.移植現有植物至基地內，應標示位置。植栽工程經費偏高。　　　　　　　　　　　　　　　　　　　       4.圖面標示現有、移植、新植之植物位置。　　　　　　　　　　　　　　　　　5.指標解說牌建議刪除。　　　　　　　　　　　　　　　　　　　6.陶磚再利用易滑不宜，可用來做收邊料（陶磚可以用原路綠石收邊磚），否則應以立砌方式才不會滑。　　　　　　　　　　　　　　　　　　                                                  7..單價再檢視，大小工，技術工單價應一致。(同台中市不同地區，單價分析又與詳細表不一樣)                                                       8.新植與移植植栽樹種請於施工圖說列明。　　　　　　　　　　　　　　　　　　　　　　　　　　　9.工項單價細部基本單價宜劃一(如抿石子單價與上案不同)。詳細表與單價分析表單價不同，如抿石子720/760，請全面檢視。　　　　　　　　　　　　　　　　　　　　　　　　　　　　　10.無障礙出入道位置請於設計圖標示明確。　　　　　　　　　　　　　　　　　11.勞工安全衛生管理費改為職業安全衛生管理費，並採量化與不可量化編列。　　　　　　　　　　　　　　　　　　　　12.工項名稱相同單價不同：如技術工有不同單價。(2,000/2400)                                            13.抿石子在不同計畫單價為1200/720，不合理，請全面檢視。　　　　　　　　　　　　　　　　　　　　　　　　　　　　　　　　　　　　　　　　　　　　14.本案編列800萬。　　　　　　　　　　　　　</t>
    <phoneticPr fontId="1" type="noConversion"/>
  </si>
  <si>
    <t>1.硬體設施請減量。　　　　　　　　　　　　　　　　　　　　　　　　　　　　　　　　　　　　　2.腳踏車架無實質需求，建議刪除。本案請就社區閒置空間進行整理，自行車架及自行車停放區舖面建議刪除，調整預算經費為350萬。　　　　　　　　　　　　　　　　　　　　　　　　　　　　　　　　　　　　　　　　　　　　　　　　　　　　　　　　　3.(工區二(竹木)圍籬改用較寬的綠籬。
4.扣減車架150萬元經費，自行車架應不宜也不需設置。　　　　　　　　　　　　
5.石座椅單價過高。　　　　　　　　　　　　　　　　　　　6.步道舖面單價過高，請以RC掃面。　　　　　　　　　　　　　　　　　　　7.第二工區、第三工區竹(木)圍籬，計編列136萬，請檢討。　　　　　　　　　　　　　　　　　　　　　　　　8.自行車架、舖面等請依需要檢討。　　　　　　　　　　　　　　　9.閒置空間整合計畫內容有關環境綠美化、改善、整理等相關項目及費用(約200萬)佔總經費(500萬)比例偏低，建議降低硬體設施工項，調高綠美化項目。　　　　　　　　　　　　　　　　　　　　　　　　10.A+B/應有完整正確圖說及預算書。(詳細價目表簡略缺圖說)　　　　　　　　　　　　　　　　　　　　　　11.勞工安全衛生及環境保護措施應分別編列，另勞工安全衛生管理費請改為職業安全衛生管理費，並採量化與不可量化編列。　　　　　　　　　　　　　　　　　　　　　　　12.非必要工項請刪除或減量(如自行車架)。　　　　　　　　　　　　　　　　　13.本案匡列經費350萬。　　　　　　　　　　　　　　　　　　　　　</t>
    <phoneticPr fontId="1" type="noConversion"/>
  </si>
  <si>
    <t>1.原有環境，請加以整理，避免雜草叢生。　　　　　  2.硬體請應以減量方式設計。　　　　　　　　　　　　　　　　　　　　　　　3.防風林區之植栽設計不當，應檢討。　　　　　　　　　　　　　　　　　　　4.防風林相修復保全，選用植物種類，以防風林、定砂植物種類為主，請勿使用景觀枯木美化防風林下地被灌叢。　　　　　　　　　　　　　　　　　　　　　　5.多功能展演空間留設之合理必要性，請再評量之！不值得投資。本案就大安濱海樂園進行整修，本區乏人使用,缺乏維管不適合再投資，建議不再增建設施為原則。      
6.沙坑、木平台不宜，以仿枕木步道，高壓磚，環境整理。　　　　　　　　　　　　　　　　　　　　　　　　　　　　　　　　　7.萊姆石為廠牌名稱有限制競爭之虞，請以色系訂定。　　　　　　　　　　　　　　　　　　　　　　　　　　　　8.臨有媽袓文化園區，建議應由該園區去做擴展，不值得投注。海邊建議刪除「舞台」「活動廣場」、「景觀燈」、「花架」等硬體設施。　　　　　　　　　　　　　　　　9.A+B/經費概估表簡略，缺圖說，應有完整正確圖說及預算。非必要設施請刪除或減量(如舞台鋪面、欄杆、遊戲沙坑區等)。　　　　　　　　　　　　　　　　　　　　　　　　10.應考量維管事宜。　　　　　　　　　　　　　　　　　　　　　　　11.本案匡列250萬辦理。</t>
    <phoneticPr fontId="1" type="noConversion"/>
  </si>
  <si>
    <t>大甲區公所</t>
    <phoneticPr fontId="1" type="noConversion"/>
  </si>
  <si>
    <t>A+B</t>
    <phoneticPr fontId="1" type="noConversion"/>
  </si>
  <si>
    <t>臺中市大甲古城風華再現營造計畫</t>
    <phoneticPr fontId="1" type="noConversion"/>
  </si>
  <si>
    <t xml:space="preserve">1.計畫擬以拆除中山路沿街面違章建築，做為人行道使用，惟拆除違章建築尚未執行前，本計畫案亦屬未定案狀態，建議拆除後再提案。                                   2.「城牆後方架空步道」及「古城牆」再造相關設施不符城鎮風貌補助內容，建議刪除。                         3.大甲城牆設置是否適當，請考慮經費與整體規劃主題（百年榕樹）主題，建議刪除。                             4.舊有建築物拆除請配合辦理。違章建築能否如期拆除而不影響工進。                                         5.勞工安全衛生管理費改為職業安全衛生管理費，並採量化與不可量化編列。　                                 6.人行道鋪面，人行道路緣石、景觀高燈、類地毯草等項，單價請酌降。                                       7.缺工程告示牌單價。                               8.該區塊整體性周邊改善包括立體停車場，應避免新建停車場影響周邊意象。                                   9.拆除8棟沿街立面老舊建築，應結合立體停車場或大甲立體停車場或大甲跨站天橋計畫做規劃，應以鐵、公路轉運大樓的方向來做規劃設計。                            10.大甲古城牆及城牆後方架空步道之必要性（約700萬），應刪除                                            11.大甲立體停車場計畫，目前正在規劃中，務必要妥善處理與本基地整個空間紋理之間的關係。                 12.百年榕樹周遭空間的維管及整頓，應列為重點內容。  
13.本案應以老榕樹為景觀空間型塑方向，不宜再用新材料變建「古」城牆。城牆、城門必要性請再評。                                     14.大甲車站結合前兩期計畫，與停車場作為空間整合，並提供遮蔭為一休憩、活動與設計語彙之整合串連。      
15.應以大榕樹為本區亮點及視覺焦點，來營造本區空間氛圍，停車場建築現正規劃，應考量車站站體與立體停車場新建建物之協調性，且應強化車站與榕樹空間步行串連性及可視性，建議結合周邊綠意配合簡約設施往公園的方向規劃設計。                                              16.人行道鋪面單價3,650元、景觀高燈1組95,000元，單價偏高，請酌減設施數量及單價。                         17.本計畫補助500萬元。                           </t>
    <phoneticPr fontId="1" type="noConversion"/>
  </si>
  <si>
    <t xml:space="preserve">    </t>
    <phoneticPr fontId="1" type="noConversion"/>
  </si>
  <si>
    <t>1.入口意象設施請取消。　　　　　　　　　　　　　  　　　　　　　　　　　　　　　　　　　　　2.步道兩側喬木請考量通行需求。　　　　　　　　　　　　　　　　　　　　　　　　　　　　　3.鋼筋混凝土，注意保護層或使用，應使用波特蘭Ⅱ型水泥。　　　　　　
4.西濱道路入口意象建議刪除，南滬港入口意象亦同。　　　　　　　　　　　　　　　　　　　　　5.A、B兩處景觀步道單價分別為300與5000請修正。另建議步道鋪面以當地塊石或石片鋪設。另入口意象及入口意象裝置藝術建議取消。            　　　
6.百慕達草地不提供活動使用，可改為種植幾種適合當地的地被植物，依簡易圖案的綠化。　　　　
7.以肯氏南洋杉為主要樹種。　　　　　　　　　　　　　　　　　8.設施酌予減量，如入口意象、欄杆等之處理及環境整理，簡易綠化。　　　　　　　　　　　　　　　　　　　　　　　　　　　　　　　　　　　　　　　　　　　　　　　　　　9.南滬港兩側，涼亭及眺景平台擇一設置。　　　　　　　　　　　　　
10.單價似略嫌偏高，請核實考量偏遠地區之合理單價。　　　　　　　　　　　　　　　　　　　　　　11.本區應以修繕為主，地坪不宜更新為高壓混凝土磚。　　　　　　　　　　　　　　　　　　　　　　　　　　　　
12.步道避免用抿石子材料施做，易失敗且維管不易。西濱道路鋪面請保持原貌，不做更動。　　　　　　　　　　　　
13.部分單價，請再調整，例：車阻、景觀步道...等，另詳細表之工作項目"綠美化"，不具體。　　　　　　　　　　　　　
14.綠美化編列高達163萬，經費請檢討，樹種及防風維護等問題。「木欄杆修繕」、「木棧道修繕」、「涼亭修繕」等項目以「式」為單位，數量應修正為「1」　　　　　　　　　　　　　　　　　　　　　15.綠化植栽考慮以管理維護為主。　　　　　　　　　　　　　　　　　　　　　　16.編列300萬。　　　　　　　　　　　　　　　　　　　　　　　　　　　　　　　　　　　　　　　　　　　　　　　　　</t>
    <phoneticPr fontId="1" type="noConversion"/>
  </si>
  <si>
    <t xml:space="preserve">1.請確認修繕街屋之使用權，應由街區組織認養維護。該街道空間尺度親和，建築門面整修應保持樸實風貌。　　　　　　
2.依計畫書提出問題：
 （1）數量未量化。　　　　　　　　　　　　　　　
 （2）門面整修到什麼程度？閒置空間環境清理及 空間再利用太籠統，估算困難。                                                 3.經費需求表未量化，無詳細數量、單價可供評估，且無設計圖說為依據，建議再檢討經費需求內容。　　　　　　　　　　　　　　　　　　　　　　　　　　　　　　　　　　　　　　　　4.老舊房屋空間再利用，此項目老屋是否取得使用同意權。　　　　　　　　　　　　　　　　　　　　　
6.閒置空間環境清理，建議透過社區營造整理街區閒置空間清潔。老舊房屋門面整修等工項的面積數量請具體敍明，私人產權如何使用？本案涉及文化保存，建議施工前向文化單位詢問是否受文資法限制。文化保存區權責區分？　　　　　　　　　　　　　　　　　　　　　　　　　　　
7.主要道路(例如，三民路、民權路等)應以修繕及環境整理為主。老舊建物門面整修，應取得所有權人的同意。　　　　　　　　　　　　　　　　　　    8.傳統區內小街道及公共空間，建議以社區力量共同營造。老屋以頹屋整理方式把損壞構造拆除，整理乾淨即可。　　　　　　　　　　　　　　　　　　　　　　　　　　　　　　
9.建議以公共空間之修復整理為主。　　　　　　　　　10.私人建物立面整修，建議先取得同意書。　　　　　　　11.老舊房屋-維護原有元素，且未來使用性及定位，維管經營單位和計畫應先釐清。　　　　　　　　　　　　　　　　　　12.建物門面失其澎湖風味，請勿移植外地元素進入有特色風格的離島。　　　　　　　　　　　　　　　　　　　　　13.「老舊建物門面整修」建議俟取得所有權人同意書後，再規劃細部設計。　　　　　　　　　　　　　　　　　　　　　　　　　　　　　　　　　　　
14.老舊房屋空間再利用產權歸屬，爾後管理維護單位需明確。　　　　　　　　　　　　　　　　　　
15.閒置空間環境及老屋再利用，需融合當地特色。　　　　屬文化部分補助，亦可思考由權責單位專案補助。　　　　　　　　　　　　　　　　　　　　　　　　　　　　　16.以700萬經費核定，但應擴大施作基地範圍。
</t>
    <phoneticPr fontId="1" type="noConversion"/>
  </si>
  <si>
    <r>
      <t>1.施作之必要性不高，原水綠條件特殊。　　　　　　　　　　　　2.應就休閒農業活動導入內容進行設計，並與周邊活動串接。　　　　　　　　　　　　　　　　　　　　  
3.天然石材步道，建議以當地塊石施作配合當地景觀。砌石護岸施作。水泥砌石護岸刪除。但天然石材步道高達237.2萬，必要性及合宜性值得商榷。　　　　　　　　　　　　　　　　　　　　　　　　　　
4.植栽苗木請縣政府林試所苗木提供。　　　　　
5.水池砌石護岸，建議刪除(331.7萬)。　　　　　　　　　　　　　
6.本基地作為教育場所，應以維持其原始風貌為主。　　　　　　　　　　　　　　　　　　　　　　　7.銀合歡剷除後會再自然生長，除非作為活動場所，否則不宜加入人工植栽工程</t>
    </r>
    <r>
      <rPr>
        <sz val="16"/>
        <color theme="1"/>
        <rFont val="標楷體"/>
        <family val="4"/>
        <charset val="136"/>
      </rPr>
      <t>和</t>
    </r>
    <r>
      <rPr>
        <sz val="16"/>
        <rFont val="標楷體"/>
        <family val="4"/>
        <charset val="136"/>
      </rPr>
      <t>石砌復岸。　　　　　　　　　　　　　　　　8.天然石材步道，請以PC步道。砌石護岸，請保留原有自然。　　　　　　　　　　　　　　　　　　　　　　　　　　　　　9.天然石材地坪太貴，仍應考量改為混凝土刷毛或壓花混凝土地坪，較耐久易維管。。　　　　　　　　　　　　　　　　　10.步道宜以易維護之混凝土整體粉光刷毛等材料施作。　　　　　　　　　　　　　　　　　　　　　　　　　　　11.天然石材步道，建議以混凝土刷毛為主。　　　　　　　　　　　　　　　　　　　12.銀合歡剷除量宜依實際編列。　　　　　　　　　　　　　　　　　　　　　　　　　　　　　　　　　　2.核定經費250萬。</t>
    </r>
    <phoneticPr fontId="1" type="noConversion"/>
  </si>
  <si>
    <r>
      <t>1.環境整理即可，無硬體設施設置之必要性。　　　　　　　　　　　　　　　　　　　　　　　　　　　　　　2.現況缺乏維管。　　　　　　　　　　　　　　　　　　　　　
3.案山里造船廠船艇下水道旁閒置地以簡易方式整修。　　　　　　　　　　　　　　　　　　　　　　　　　
4.設計手法重新檢視，以回復澎湖島嶼的生態及自然的特色為主，所以塊石緣石、花岡石鋪面、石板鋪面、石板步道、石刻浮球等應仔細修正調整。　　　　　　　　　　　　　　　　　　　　　　　　　5.本案以環境整理為主。避免過度設計和都市化設計及材料之使用，如：崗岩鋪海、石刻浮球、塊面抿石子...。　　　　　　　　　　　　　　　         6.以社造方式分期分區點工購料、魚灶、海濱步道。　　　　　　　　　　　7.人造崗石與一般高壓混凝土磚屬同類建材，不宜再使用，應以RC整體粉光刷毛地坪或RC壓花地坪較耐久易維管。　　　　　　　　　　　　　　　　　　　　　　　　　　8.鋪面應減量。另大</t>
    </r>
    <r>
      <rPr>
        <sz val="16"/>
        <color theme="1"/>
        <rFont val="標楷體"/>
        <family val="4"/>
        <charset val="136"/>
      </rPr>
      <t>目</t>
    </r>
    <r>
      <rPr>
        <sz val="16"/>
        <rFont val="標楷體"/>
        <family val="4"/>
        <charset val="136"/>
      </rPr>
      <t>傳統舢板船，非城鄉風貌補助項目。　　　　　　　　　　　　　　　　　　　　　　　　　　　　　　9.本案應刪減硬體設施(如：崗石鋪面、石板鋪面、塊石座椅、石刻浮球、堤面抿石子...等)，以環境整理、綠美化加強為主即可。補助金額編列200萬。　　　　　　　　　　　　　　</t>
    </r>
    <phoneticPr fontId="1" type="noConversion"/>
  </si>
  <si>
    <t>1.海漂垃圾破壞景觀，本來應有具體作為才能保持品質。　　　　　　　　　　　　　　　　　　　　　
2.魚灶之修復應為重點。　　　　　　　　　　　　　　　　　3.結合社區力量來改善海岸空間，例如魚灶、海濱步道等。補助150萬點工購料修繕改善環境，並建議導入由社區清潔環境，讓社區居民參與。　　　　　　　　　　　　　　　　　　　　　　　　　
4.本區可以社造方式以3至5個點辦理，海漂垃圾源源不絕，應為長期管理維護議題及地方事務，不宜由本計畫補助。　　　　　　　　　　　　
5.以150萬為限。(以社規師、社區營造、雇工購料方式辦理)</t>
    <phoneticPr fontId="1" type="noConversion"/>
  </si>
  <si>
    <t xml:space="preserve">     </t>
    <phoneticPr fontId="1" type="noConversion"/>
  </si>
  <si>
    <t xml:space="preserve">1.新設景觀亭鋪面抿宜蘭石，以及其他舖面夜光高壓磚等應予避免，以使用當地建材為原則。             2.聚落舖面建議以雇工購料方式舖設，避免過度一致性。                                                3.建議以減量方式設計:
（1）護欄175萬建議取消。                         （2）植栽工程453.7萬以盆栽者刪除，灌木部份建議減量或刪除。
4.各戶不鏽鋼冷氣架是否適宜補助需研議。不銹鋼架格柵材質冰冷是否與環境相融?建議再檢討。
5.導覽解說牌宜減量。
6.木製設備箱材質不宜。
7.建議降低各項目單價(如:花崗石鋪面，涼亭、護欄、植栽、照明工程…等)，編列符合市場單價。    8.本案建議減量設計(減少硬體設施、植栽、照明工程、涼亭等)，儘量以在地材料辦理。本案以800萬辦理。
</t>
    <phoneticPr fontId="1" type="noConversion"/>
  </si>
  <si>
    <t xml:space="preserve">1、請再檢視各工項之必要性，例如彩繪陶雕、彩繪陶板等工項建議刪除。
2.馬鼻灣中正路400萬，共計600萬辦理。
3.匡列600萬辦理。
4.材料儘量就地取材。馬鼻灣200萬、中正路200、大坵200萬分為3部份，共計編列600萬。
</t>
    <phoneticPr fontId="1" type="noConversion"/>
  </si>
  <si>
    <t xml:space="preserve">1、第3案打造門戶新亮點--白沙港澳物流平台及山海地貌環境整備暨橋仔北海生態旅遊及漁事體驗基地、第4案坂里農事體驗故事景點暨微商街風貌整備計畫和第5案105年度南竿特色造村創產－福澳、清水、仁愛、馬祖四村特色研究計畫併為一案，以250萬元辦理規劃設計。
</t>
    <phoneticPr fontId="1" type="noConversion"/>
  </si>
  <si>
    <t>連江縣環境景觀總顧問計畫（9-12月）</t>
    <phoneticPr fontId="1" type="noConversion"/>
  </si>
  <si>
    <t>1.105 年度9-12月景觀總顧問服務案併入106年度。
2.以106年度整年及105年不足部份合計300萬。建議補助300萬元</t>
    <phoneticPr fontId="1" type="noConversion"/>
  </si>
  <si>
    <r>
      <t>1.請檢討透水瀝青混凝土、透水鋪面之維管問題。
2.縮減車道範圍，增設人行道其效益為何，建請先行再檢討。
3.「小招牌計畫」及「招牌色彩計畫」涉及(1)居民或商家意願(2)設置標準訂定(3)財產歸屬(4)維管權責等問題，請再檢討評估。
4.未來應定位於歷史街區的呈現，以歷史紋理之再現為優先，同時考量街區活動，與低衝擊開發設施設計之實驗。
5.「透水性鋪面」及「透水瀝青混凝土」實質上並無透水效果，仍需將水引導至排水溝，但成本花費甚高，維護管理不易，建議重新檢討修正。
6.透水鋪面、透水瀝青混凝土兩者面積5,728.5m²與施作範圍12*150=1,800m²不同，請釐清。
7.透水工法以埋管方式並無法達到保水，透水瀝青並不耐車行，而且有路床浸水會造成不均勻沈陷問題，並不可取。仍需審慎考量。投資之效益無法達到目的，仍需審慎考量。
8.透水性鋪面是否為獨家產品，且JW透水為專利工法，在採購法亦應審慎為之，以免違反政府採購法，請再酌。
9.於機車格前設置灌木，會造成用路駕駛視線之干擾或誤判，有安全疑慮。
10.相關工法之實驗應以與文化歷史之融合為原則，惟仍須與在地居民之參與。
11.在先期規劃設計階段應加強與周邊商家、居民之溝通，請將在地住民意見納入考量。
12.請中央委員協助先期規劃設計及細部設計審查。
13.本案匡列總經費555萬元。</t>
    </r>
    <r>
      <rPr>
        <sz val="16"/>
        <rFont val="標楷體"/>
        <family val="4"/>
        <charset val="136"/>
      </rPr>
      <t xml:space="preserve">
</t>
    </r>
    <phoneticPr fontId="1" type="noConversion"/>
  </si>
  <si>
    <t>蔗埕文化園區與故宮南院空間縫合工程</t>
    <phoneticPr fontId="1" type="noConversion"/>
  </si>
  <si>
    <r>
      <t>1.本案以蒜頭糖廠與故宮南院之間道路空間與人行空間之縫合，請配合蔗程文化園區未來發展主軸進行規劃設計。
2.以八角墩既有倉庫為主題作整體規劃，觀景台建議取消，以環境整理為主，多餘設施宜檢討施設適宜性，如：眺望台等。
3.眺望台的量體龐大，鋼構材質冰冷與環境無法融合，且眺望之必要性亦應檢討，建議檢討修正。
4.廣場地坪採用矽磚及陶磚，易有濕滑及不平整絆倒等問題，建議檢討修正。
5.為避免廣場積水或排水不良，建議規劃全區排水系統(包括高程規劃、排水溝、排水方向、洩水坡度…等)
6.枕木步道材質耐久性不佳，維護成本高，建議檢討修正。
7.爾後檢附現況照片，請直接顯示日期。品管費0.370，至少為0.670，與工程會規定不符。
8.預算書詳細表項目應明確不可模糊如：(1)現場地上物拆除及清理1式。(2)環境清潔整理及地上物拆除運棄，併列在同一工程內兩者如何區分?
9.建議目前僅進行園區環境整理即可，請改善地貌及排水系統，選用材料應容入當地環境、呈現在地文化。
10.八角墩歷史廣場應以歷史建築及文化景觀的方式先整體規劃再以本地元素設計手法施做。
11.本案先以簡單元素重新思考，以縫合手法先進行環境空間綠美化及整理為主，後續等八角墩的定位更明確後，再予以整體方式整理維護。
12.請用自然友善簡約手法整理界面景觀的縫合，週邊之規劃應結合文化歷史語彙，而非過於現代化之方式。
13.請中央委員及縣府環境景觀總顧問協助辦理細部設計審查。
14.本案匡列總經費300萬元。</t>
    </r>
    <r>
      <rPr>
        <sz val="16"/>
        <rFont val="標楷體"/>
        <family val="4"/>
        <charset val="136"/>
      </rPr>
      <t xml:space="preserve">
</t>
    </r>
    <phoneticPr fontId="1" type="noConversion"/>
  </si>
  <si>
    <r>
      <t>1.藝術公園綠地左右兩側綠地串聯，將中心廣場拆除整修成草地，改變縣治特定區都市設計構想，請先送都市設計委員會審議及變更都市計畫土地使用分區。
2.植栽移植應由樹木專家加強處理。
3.設施請減量例如高壓、水泥磚、投射燈…等以綠美化為主。
4.高壓混凝土磚已損壞，新設計請考量其它建材。
5.工程經費明細表所有項目均錯置，請更新。經費明細表(數量、單價、複價)內容錯誤，請檢討修正。
6.建議減少硬體設施(例如:新設高壓水泥路、照明燈具及設備、噴灌設備等)
7.地毯草單價誤植m應為m2，明細表錯誤，雕塑取消。
8.本案位於縣政府及縣議會正前方，值得調整維護綠化。本案應以減量綠化生態為主重新規劃設計。
9.全區以草坪為主要設施，設施再減量，照明、鋪面請減量，高壓混凝磚再檢討必要性。
10.高壓混凝土磚已有失敗前例，應考量改其他耐久性易維管材料取代之。
11.無障礙出入口建議改成10*10CM高壓磚，且應與步道順接。
12.請中央委員及縣府環境景觀總顧問協助辦理細部設計審查。
13.本案匡列總經費700萬元。</t>
    </r>
    <r>
      <rPr>
        <sz val="12"/>
        <rFont val="標楷體"/>
        <family val="4"/>
        <charset val="136"/>
      </rPr>
      <t xml:space="preserve">
</t>
    </r>
    <phoneticPr fontId="1" type="noConversion"/>
  </si>
  <si>
    <t>1.本案請重新檢討修正，俟下階段再提，本階段暫緩辦理。</t>
    <phoneticPr fontId="1" type="noConversion"/>
  </si>
  <si>
    <r>
      <t>1.國小未來之再利用及定任不清，本案應擴大到橋頭糖廠全區範圍進行整體規劃。
2.國小、廠長辦公室及公園之局部區域，應與全區做整合接軌。
3.請中央委員及縣府環境景觀總顧問協助辦理先期規劃設計審查。
4.本案匡列總經費120萬元。</t>
    </r>
    <r>
      <rPr>
        <sz val="12"/>
        <rFont val="標楷體"/>
        <family val="4"/>
        <charset val="136"/>
      </rPr>
      <t xml:space="preserve">
</t>
    </r>
    <phoneticPr fontId="1" type="noConversion"/>
  </si>
  <si>
    <t>嘉義縣太保市東勢寮低碳永續傳統聚落再生計畫暨工程</t>
    <phoneticPr fontId="1" type="noConversion"/>
  </si>
  <si>
    <t xml:space="preserve">嘉義縣水上鄉寬士村二期聚落環境營造工程
</t>
    <phoneticPr fontId="1" type="noConversion"/>
  </si>
  <si>
    <t>1.本案非跨域計畫，且匡列補助預算已分配完竣，本階段建議暫不補助。</t>
    <phoneticPr fontId="1" type="noConversion"/>
  </si>
  <si>
    <t>嘉義縣大林鎮社團國小旁綠地環境改善規劃設計</t>
    <phoneticPr fontId="1" type="noConversion"/>
  </si>
  <si>
    <t>A＋B</t>
    <phoneticPr fontId="1" type="noConversion"/>
  </si>
  <si>
    <t xml:space="preserve">1.「環保透水導水鋪面」單價成本高(2500元/m2)，透水導水實際效果有限，且有綁標材料之虞，建議檢討修正。
2.抿石子地坪請酌設伸縮縫，高壓混凝土透水鋪面本年度已不准採用，PC染色拉毛、環保導水透水鋪面、跨橋冰片木、木紋磚、薄膜棚架…等建材請再行檢討。
3.環保透水磚為材料廠牌名稱，有限制競爭情形，其學名為"高壓混凝土磚"。
4.鋪面材料儘量以混凝土整體粉光刷毛處理、壓花混凝土地坪等耐久佳易維管材料。
5.JW工法為專利工法，「木紋磚」有綁標之虞，在採購法亦應審慎為之，以免違反政府採購法，建議檢討修正。
6.本件請重新調整，透水靠綠地，鋪面以硬鋪面等需以透水為藉口繼續採用不適宜材料。
7.鍍鋅方管欄杆因點焊而有縫隙進水而生銹腐蝕，一般壽命短不耐久，海邊不宜使用。
8.薄膜棚架在海邊無法抵抗鹽害而在螺栓接點鏽蝕而無法維護。
9.缺乏跟在地人文意境聯結，無法彰顯在地文化氛圍。設計內容太繁瑣，請減量簡化。休憩座椅48,000元/座，價格過高。
10.材料選用、設施構造形式及工程設計畫圖請再檢視。
11.請重新檢討，下次再提。
</t>
    <phoneticPr fontId="1" type="noConversion"/>
  </si>
  <si>
    <t>屏東縣藍色經濟105年度社區規劃師駐地輔導計畫</t>
    <phoneticPr fontId="1" type="noConversion"/>
  </si>
  <si>
    <t xml:space="preserve">1.本案實作部分為70%，雇工購料實做為350萬，施做處所增加為15案以上。
2.本案以屏東縣東港、大鵬灣、林邊、小琉球等附近沿海地區為施作範圍，擴及海洋產業潛力地區即為藍色經濟發展整合構想重點發展區域。
3.本案匡列總經費500萬元。
</t>
    <phoneticPr fontId="1" type="noConversion"/>
  </si>
  <si>
    <t xml:space="preserve">1.計畫中心私人土地計畫洽談以地易地方式取得，惟應考慮若私人土地無法順利取得情況，應有備案因應。
2.因歷史建築尚在整修，建議工程完成，確認再利用模式後再提出申請。
3.基地現況汽機車亂停，可先行改善。
4.本案建議暫緩辦理。
</t>
    <phoneticPr fontId="1" type="noConversion"/>
  </si>
  <si>
    <t xml:space="preserve">1.材料、工法應考量耐候及耐久性。
2.「彩色AC」單價成本高，維管不易，建議檢討修正，改用其他材料。
3.假設工程90萬、步道工程367萬、照明水電工程180萬，計637萬，佔工程費788萬約80.8%，佔比太高，不符城鎮風貌補助精神，建議應以環境改善、綠美化加強為主要內容。
4.彩色瀝青並不適合當地環境，照明水電工程經費頗高，垂直綠化是否有此需求，請再酌。
5.透水磚鋪面不宜，應考量耐久性、易維管之硬鋪面。
6.鋪面色彩彩度請降低，或以灰色系調配。
7.請擴大既有大樹生長腹地，並視需要加植地被保護地表。
8.本案似無急迫性，縣府自行撤案。
</t>
    <phoneticPr fontId="1" type="noConversion"/>
  </si>
  <si>
    <t xml:space="preserve">1.本計畫案請改採僱工購料辦理，以整理村落環境及綠美化工程為主。
2.非必要設施請刪除，建議加強維護管理。
3.閒置空地鋪設透水磚，增設欄杆及路旁斜坡增設擋土牆等項目，建議刪除。
4.社區道路旁增設頁岩石板擋牆，因既有邊坡已穩定且高度不高，建議刪除。
5.設施請減量。彩繪因維護不易，請勿再施作。
6.邊坡如已穩定就不需再施作擋土牆。高壓磚切勿再用。
7.停車場AC路面沒必要改為透水磚，亦無增設欄杆之必要。
8.現有排水明溝請清淤，不宜以暗溝方式施做。
9本案環境設施大部分為欠缺維護管理，造成環境品質不佳。
10.相關設施施作應保持原住民文化特色。
11.請中央委員及縣府環境景觀總顧問協助辦理先期規劃設計及細部設計審查。
12.本案匡列總經費200萬元。
</t>
    <phoneticPr fontId="1" type="noConversion"/>
  </si>
  <si>
    <t xml:space="preserve">1.計畫內容及經費需求過於簡略，請再檢討。
2.請景觀總顧問現勘了解實際狀況，擇必要工項設施改善維護。
3.建議以現有環境及設施修繕及維護管理為主，如排水、植栽綠美化、基本設施（如舖面、照明、座椅）等。
4.本案各工作項之經費編列均偏高，例：人行道鋪面、植栽工程、指標系統、街道傢俱…等，請再檢討適當性。
5.本案為公園管理維護問題，內容應更務實，應重新檢討。
6.請就既有配置及空間規模進行改善，請確認該公園之合理定位，不宜改造成都市型公園。
7建議以部份設施修繕、植栽綠美化及維護管理為主。
8.請中央委員及縣府環境景觀總顧問協助辦理先期規劃設計及細部設計審查。
9.本案匡列總經費300萬元。
</t>
    <phoneticPr fontId="1" type="noConversion"/>
  </si>
  <si>
    <t xml:space="preserve">1.本案沙灘施作擋土牆，破壞自然景觀，且易淘空倒塌，興建成本高，維護管理不易。
2.擋土牆是否需要，請再予全盤考量。
3.休憩及觀景平台，請再檢討需求性。
4.本區做為公園不具意義，建議在屏峨公路邊尋找空地。
5.基地原為自然海岸，設計基地擬改造為堤坊綠地，以維持自然景觀為原則，以符永續原則。
6.請另外找適當基地案件後，再提出申請補助。
7.本案暫緩辦理。
</t>
    <phoneticPr fontId="1" type="noConversion"/>
  </si>
  <si>
    <t xml:space="preserve">1.本案應以維護管理為主，請務實檢視擬施作工項之適宜性。
2.花架、欄杆、既有表演台、意象新設…等是否需整修或增設，請再檢討。
3.本案請著重維護管理。
4.請另外找適當基地案件後，再提出申請補助。
5.本案暫緩辦理。
</t>
    <phoneticPr fontId="1" type="noConversion"/>
  </si>
  <si>
    <t xml:space="preserve">1.本案規劃設計內容太過繁雜，定位不明確。
2.施作項目應以環境綠美化及設施整頓為主。
3.請另覓適合基地案件再提出申請。
4.本案暫緩辦理。
</t>
    <phoneticPr fontId="1" type="noConversion"/>
  </si>
  <si>
    <t xml:space="preserve">臺東縣 </t>
    <phoneticPr fontId="1" type="noConversion"/>
  </si>
  <si>
    <t>臺東縣政府建設處</t>
    <phoneticPr fontId="1" type="noConversion"/>
  </si>
  <si>
    <t xml:space="preserve">1、本案名建議修正為擬定臺東縣景觀綱要計畫與重點景觀地區計畫。
2、建議名稱修正以景觀綱要計畫擬定及重點景觀地區之獎勵及管制為主。
3、建議本項工作可納入年度景觀總顧問工作項目內，做逐年補設與修正。
4、可延續過去所做之全縣景觀型塑綱要與整體改善計畫作延伸與補強，並依每年度所擬修正部分之工作量，評估作業費，納入年度景觀總顧問委任酬金內籌辦。
5、每年首長對全縣景觀改善之意念與主題都會有不同之概念與需求，依其政策方向做調整作業範圍、內容暨工作量。
6、題目與工作內容應修正，以符需求。
7、計畫書內容應請依本部105年3月1日內授營都字第1050802611號函送本階段補助須知所附之提案計畫書格式（含提案摘要表）補正，其格式電子檔可至本署魅力城鄉主題網站下載。
8、審查意見回應表，請註明修正頁次。重申本年度中央補助比例為臺東86％。
9、總經費400萬元。
</t>
    <phoneticPr fontId="1" type="noConversion"/>
  </si>
  <si>
    <t>臺東市公所</t>
    <phoneticPr fontId="1" type="noConversion"/>
  </si>
  <si>
    <t>台東市南京路園林道路及三角公園整建計畫</t>
    <phoneticPr fontId="1" type="noConversion"/>
  </si>
  <si>
    <t xml:space="preserve">1、本案主要係設施損壞疏於維護，建議公所加強維護管理，而非重新闢建公園。
2、申請位置城鄉風貌已有多次補助。
3、草坪區現況平坦良好，無加做設施之必要性。
4、本案應以拆除減量方式辦理，維持目前狀態即可。
5、爾後檢討現況照片，請直接顯示日期。
6、既有設施損毀拆除。
7、提案計畫基地是否曾經申請經費補助過，相關景觀風貌改造工項？
8、整建工程設計之緣由及基準，應有更精實的論述支持。
9、目前草坪良好，木棧平台損壞拆除即可。
10、建議撤案，不予補助。
</t>
    <phoneticPr fontId="1" type="noConversion"/>
  </si>
  <si>
    <t>東河鄉公所</t>
    <phoneticPr fontId="1" type="noConversion"/>
  </si>
  <si>
    <t>東河鄉都蘭觀海公園營造計畫第三期</t>
    <phoneticPr fontId="1" type="noConversion"/>
  </si>
  <si>
    <t xml:space="preserve">1、緩議，等第一、二期使用狀況有成效再檢討。
2、本案保留待日後使用需求再提出申請。
3、本案一、二期已投資550萬初期成效已呈現，未來應視使用之狀況再行決定是否還要擴大。
4、爾後檢討現況照片，請直接顯示日期。
5、表演舞台的設計是否必要？請檢討。表演舞台位於最高處，觀眾由下往上仰望表演者，與一般設計原則不符，請再檢討。
6、先讓現改善之環境與土地穩定後，再視需求加註相關設施。
7、本案先予保留。
</t>
    <phoneticPr fontId="1" type="noConversion"/>
  </si>
  <si>
    <t>臺東縣政府</t>
    <phoneticPr fontId="1" type="noConversion"/>
  </si>
  <si>
    <t>台東市太平溪口河岸空間營造</t>
    <phoneticPr fontId="1" type="noConversion"/>
  </si>
  <si>
    <t xml:space="preserve">1、本基地位於河口屬環境敏感地區，不宜做高強度活動使用，本案建議再審慎討論。
2、休憩木平台材質易腐朽，不建議此種方式施做。
3、喬木支架（25/26）未加註明木樁長度及貫入深度。
4、本案調整地形土方、取土及回填經費395萬元，對環境衝擊過大。
5、26-10迎風步道，伸縮縫應切割至底，且210KGF/c㎡混凝土應改為10㎝以下，伸縮縫不宜以機器切割，表面粉光請改為「整體粉刷先刷毛處理」。
6、請改善其他如整體粉光刷毛處理或壓花混凝土，且厚度10㎝以下即可（26-11）。
7、車道210 KGF/c㎡厚度可做12㎝，並配＃3號鋼筋＠20（26-20）。
8、26-13伸縮縫不宜以機器切割直接斷開施工即可，厚度改為10㎝以下（點銲鋼絲網）。
9、26-14箱涵底止水帶應做凸榫，上層無需再做二次施工，一次澆灌即可（26-15）。
10、26-16伸縮縫之位置不明確，請再標示。
11、護欄段面尺寸可適度縮小，則各家均可開模製造。
12、部分單價不合理，如界石每M1,000元太貴，整體粉光刷毛每㎡210元嫌高，5MM鍍鋅鋼板每㎏6,000元太貴。
13、排水系統及外入土方，應再檢討其合理性。
14、本案靠海側應尊重原有生態，不宜全部開發，應再予減量後另提，以760萬總額度辦理（160+600萬元）。
15、剪報計畫經費需求1,800萬元，與本計畫總經費1,600萬元不一致，建議查明修正。
16、由外地取土至基地內，數量龐大（13,530㎡）費用高達311萬餘元，是否必要？是否恰當？請檢討。
17、填土高度達4米是否必要？是否恰當？請檢討。。
18、原A案撤案，今改為A＋B共760萬元。
19．爾後檢討現況照片，請直接顯示日期。
20、排水系統請再檢討合理性。
21、河口敏感地區，不宜再高強度人工化設施。
22、自行車道路徑可依地貌闢設，不需要大量填方構築。
23、以簡約方式設計。
24、土方以挖填為主。
25、請增列植栽修剪費用。
26、本案土方只填未挖，不符挖填方持平原則，應儘量減少填方之量。
27、可將活動草坡處理為生態滯洪池。
28、原有密林植物保留以10㎝以上為佳。
29、以測量圖來看，本計畫之排水系統宜再檢討。
30、現有樹木宜做修剪開放空間。
31、整地工程需要大興土木嗎？
32、既新填之道路仍建議用RC掃面較易維護，雖鋪設硬體高壓磚但仍有沈陷之虞。
33、河口雜木林已具備防風安砂的綠覆緩衝林的功能，既有密林植栽區內胸徑10㎝以上喬木均應保留。
34、粗放簡約的環境整理搭配若干樸實簡單的微形整地修坡即可；既便污水處理廠周邊已有戶外遊憩活動，但鄰避設施周邊吸引遊人魅力不高，不宜增設太多人造景觀休憩設施。
35、圖13/26路面伸縮縫寬1.5公分機器無法切割，請改為1公分蔗板，頂部以膠泥補填。
36、20/26休憩木平台施做在何處？如有需要請改為RC仿木。
37、環境教育解說牌是否需要，請檢討。
38、全區排水高程請檢視。
39、請注意海岸回沖。
40、請檢討施做範圍。
41、計畫書內容應請依本部105年3月1日內授營都字第10508026
11號函送本階段補助須知所附之提案計畫書格式（含提案摘要表-補
正跨域整合案名年度、執行期程）補正（預期程果與效益），其格式電
子檔可至本署魅力城鄉主題網站下載。
42、審查意見回應表，請註明修正頁次。重申本年度中央補助比
例為臺東86％。
</t>
    <phoneticPr fontId="1" type="noConversion"/>
  </si>
  <si>
    <t>鹿野鄉公所</t>
    <phoneticPr fontId="1" type="noConversion"/>
  </si>
  <si>
    <t>鹿野鄉城鎮風貌整體形塑改善計畫</t>
    <phoneticPr fontId="1" type="noConversion"/>
  </si>
  <si>
    <t xml:space="preserve">1、本案屬「均衡城鄉發展推動方案」目前提出7個施做點，其中閒置空間活化-中興崗哨、蝴蝶咖啡館、台九線鐵馬驛站均編列250萬元，請補充說明施做項目。
2、入口意象目前狀況良好，似無投入百萬改善之必要。
3、七個地點預估經費過高，另有既有結構物室內整修（蝴蝶咖啡館120萬元）是否符合補助項目存疑，且單位造價整修價格過高。
4、入口意象國際化改善建議刪除或改以喬木搭配灌木方式，遮蔽遠方雞舍屋頂，改善景觀。
5、爾後檢討現況照片，請直接顯示日期。
6、項目、數量請再核實估算，並朝社造方式辦理。
7、濕地週邊環境改善內其中整體挖填平衡佔400萬元，請再檢討。
8、中興崗哨經費250萬元，除建議檢討其項目符合補助，範圍亦請檢討。
9、既有空間改善如假日市集空間、中興崗哨、蝴蝶咖啡館等等應有維管經管之口袋名單，以免幾年後失之維護，徒增負擔。
10、本案「均衡城鄉發展推動方案」共有7個改善點，依現場會勘後，實有改善需求。
11、各據點改善項目請釐清細節，有些項目可以社規師項目共同處理，才不會影響整案之申請額度。
12、請景觀總顧問協助公所將本案做明確分類，提出具體改善內容與項目。
13、各分項據點改善工程可以多結合社區規劃師計畫，進行相關改善計畫內容。
14、目前提案工項、數量、單價之基準均過度高估，顯得有些華而不實。不支持。
</t>
    <phoneticPr fontId="1" type="noConversion"/>
  </si>
  <si>
    <t>達仁鄉公所</t>
    <phoneticPr fontId="1" type="noConversion"/>
  </si>
  <si>
    <t>達仁鄉城鎮風貌公園綠地改善工程計畫</t>
    <phoneticPr fontId="1" type="noConversion"/>
  </si>
  <si>
    <t xml:space="preserve">1、建議調降各項單價，並減少喬木及灌木數量，以符實際。   
2、爾後檢討現況照片，請直接顯示日期。
3、項目、數量請再核實估算，並朝社造雇工購料方式辦理，減量設計。
4、植栽減量，兒童遊具組單價請調整。
5、以尊重原住民原有的地區特色及原有自然地景來考量。
6、基地內已有大量植物，基地內補植遮蔭樹種即可。
7、可提供老人及兒童遊戲體憩設施。
8、申請經費需求額度有些高估，支持充實公園綠地基本體健遊具設備項目，建議以200萬元額度調整工項。
9、計畫書內容應請依本部105年3月1日內授營都字第1050802611號函送本階段補助須知所附之提案計畫書格式（含提案摘要表-計畫類型：簡報為跨域整合建設計畫；摘要表為均衡城鄉發展推動方案，請查明。）補正（預期成果與效益、永續經營管理維護策略），其格式電子檔可至本署魅力城鄉主題網站下載。
10、審查意見回應表，請註明修正頁次。重申本年度中央補助比例為臺東86％。
</t>
    <phoneticPr fontId="1" type="noConversion"/>
  </si>
  <si>
    <t>台東市建興里、中華里、卑南里辦公室周邊環境公共設施改善計畫</t>
    <phoneticPr fontId="1" type="noConversion"/>
  </si>
  <si>
    <t>關山鎮公所</t>
    <phoneticPr fontId="1" type="noConversion"/>
  </si>
  <si>
    <t>關山鎮三民路與中華路老屋及週邊環境改善計畫</t>
    <phoneticPr fontId="1" type="noConversion"/>
  </si>
  <si>
    <t xml:space="preserve">1、本案同意老屋外部景觀改善工程100萬元其他工項100萬元，總經費200萬元。
2、爾後檢討現況照片，請直接顯示日期。
3、排水系統請詳以規劃。
4、老屋周邊盡以草坪為主。
5、界緣設施打除使綠面積增大。
6、計畫書內容應請依本部105年3月1日內授營都字第1050802611號函送本階段補助須知所附之提案計畫書格式（含提案摘要表-計畫類型簡報為均衡城鄉發展推動方案；摘要表為跨域整合建設計畫，計畫內容各欄位請勿空白）補正（計畫範圍及規模：請註明實際施做面積或長度。預期成果與效益、永續經營管理維護策略），其格式電子檔可至本署魅力城鄉主題網站下載。
7、審查意見回應表，請註明修正頁次。重申本年度中央補助比例為臺東86％。
</t>
    <phoneticPr fontId="1" type="noConversion"/>
  </si>
  <si>
    <t>成功鎮公所</t>
    <phoneticPr fontId="1" type="noConversion"/>
  </si>
  <si>
    <t>成功鎮生態綠蔭人行步道景觀城鎮風貌形塑計畫</t>
    <phoneticPr fontId="1" type="noConversion"/>
  </si>
  <si>
    <t>蘭嶼鄉公所</t>
    <phoneticPr fontId="1" type="noConversion"/>
  </si>
  <si>
    <t>臺東縣蘭嶼鄉公所前綠美化工程計畫</t>
    <phoneticPr fontId="1" type="noConversion"/>
  </si>
  <si>
    <t xml:space="preserve">1、公所閒置空間活化應考慮當地人文特色，做為規劃原則。
2、辦理符合在地風情之公園。
3、建議以維持、發揮當地特色為原則，整理自然環境景觀，避免施做太多硬體設施（例如：鋪面磚、設涼亭、景觀燈、休憩座椅---等）。
4、爾後檢討現況照片，請直接顯示日期。
5、應以地區特色為主軸，保存自然景觀意象之風貌風情。
6、涼亭、獨木舟意象、高壓磚單價偏高。
7、設計項目請採依據原民特性之原則設計。
8、蘭嶼不止是小島，更是具有民住民特殊意象的小島，應以具特色在地素材及文化意象來施做，不應有過多非原住民族外來的元素。
10、應以蘭嶼特色之風貌為基本原則，包括設施、造型、材質---等。
11、設施請維持當地文化為主軸，以自然景觀融合為要件。
12、部落之精神、傳統工法生活環境是遊客想要的目標。
13、特殊地區需要加碼操作費。
14、請延續達悟族涼亭的傳統工法及材料，稍做改良營造蘭嶼風貌特色的公共休憩空間。
15、計畫書內容應請依本部105年3月1日內授營都字第1050802611號函送本階段補助須知所附之提案計畫書格式（含提案摘要表-計畫類型為均衡城鄉發展推動方案，請查明。）補正，其格式電子檔可至本署魅力城鄉主題網站下載。
16、審查意見回應表，請註明修正頁次。重申本年度中央補助比例為臺東86％。
17、總經費400萬元。
</t>
    <phoneticPr fontId="1" type="noConversion"/>
  </si>
  <si>
    <t>長濱鄉公所</t>
    <phoneticPr fontId="1" type="noConversion"/>
  </si>
  <si>
    <t>長濱商圈街道整修計畫</t>
    <phoneticPr fontId="1" type="noConversion"/>
  </si>
  <si>
    <t xml:space="preserve">1、請刪除LED大型廣告看板工程。
2、商街立面整頓需加強商家參與取得共識。
3、120萬元做先期可行性整合作業。
4、先匡列120萬元由公所全面調查、溝通，並取得合法建物所有權人同意書（含拆除違建同意書及老舊建物拉皮同意書）明年再提案。
5、爾後檢討現況照片，請直接顯示日期。
6、改造老街仍以原地民特色融入為主。參酌民眾參與提供之意見及需求設計。
7、計畫書內容無法反映出在地特色，建物拉皮的例子臺東市也已有案例，台灣其他地區也有相關案例，應重新檢討修正內容（例如符號化、代碼化---等字眼太過艱澀）。
8、建物拉皮設計應以原民族不同之原色，以呈現其地方特色及認同感。
9、外貌的改善（拉皮）所提之改善方案太單調、無特色，應朝部落精神、花樣與色彩去鋪陳。
10、商圈街道改造仍需著墨於立體之表現，且違建部分需拆除。
11、本案是否同意補助待商榷。
12、先核120萬元去處理整合、溝通，同意書取得之事業計畫，修正為A類。
13、在違章建築拆除原則之下，可補助街道景觀整修的合法工項。
14、整合住戶同意後再行全區辦理。
15、計畫書內容應請依本部105年3月1日內授營都字第1050802611號函送本階段補助須知所附之提案計畫書格式（含提案摘要表-土地權屬：周邊以住宅及商業使用行為，請修正。）補正（計畫範圍及規模：請註明實際施做面積或長度。土地權屬：周邊以住宅及商業使用行為，請修正。），其格式電子檔可至本署魅力城鄉主題網站下載。
16、審查意見回應表，請註明修正頁次。重申本年度中央補助比例為臺東86％。
</t>
    <phoneticPr fontId="1" type="noConversion"/>
  </si>
  <si>
    <t>大武鄉公所</t>
    <phoneticPr fontId="1" type="noConversion"/>
  </si>
  <si>
    <t>大武鄉大武至尚武濱海景觀改善計畫</t>
    <phoneticPr fontId="1" type="noConversion"/>
  </si>
  <si>
    <t xml:space="preserve">1、本規劃案濱海景觀改善計畫旨在台一線臨海側規劃自行車道，為配合未來工程施做，建議向其他相關部會申請補助。
2、本案偏向自行車道規劃，宜向體育署申請為宜。
3、建議請轉向體育署申請。
</t>
    <phoneticPr fontId="1" type="noConversion"/>
  </si>
  <si>
    <t>金門縣</t>
    <phoneticPr fontId="1" type="noConversion"/>
  </si>
  <si>
    <t>建設處</t>
    <phoneticPr fontId="1" type="noConversion"/>
  </si>
  <si>
    <t>105年度「金門社區規劃師培訓暨微型設計示範計畫」</t>
    <phoneticPr fontId="1" type="noConversion"/>
  </si>
  <si>
    <t>金沙鎮公所</t>
  </si>
  <si>
    <t>碧山靶場空間活化再利用工程</t>
  </si>
  <si>
    <t>烈嶼鄉公所</t>
    <phoneticPr fontId="1" type="noConversion"/>
  </si>
  <si>
    <t>烈嶼鄉羅厝聚落漁村風貌改造工程</t>
    <phoneticPr fontId="1" type="noConversion"/>
  </si>
  <si>
    <t>烈嶼鄉車轍道周邊環境改善工程</t>
    <phoneticPr fontId="1" type="noConversion"/>
  </si>
  <si>
    <t>烈嶼鄉四維五、六營區暨南山頭營區整建工程</t>
    <phoneticPr fontId="1" type="noConversion"/>
  </si>
  <si>
    <t>宜蘭縣</t>
    <phoneticPr fontId="1" type="noConversion"/>
  </si>
  <si>
    <t>工商旅遊處</t>
    <phoneticPr fontId="1" type="noConversion"/>
  </si>
  <si>
    <t>礁溪明德訓練班南北營區環境綠美化改善工程</t>
    <phoneticPr fontId="1" type="noConversion"/>
  </si>
  <si>
    <t xml:space="preserve">1、明德訓練班南北營區面積合計5.5公頃，阻斷礁溪都市計畫區東西向發展，但本基地未來發展尚未確定，建議先將南營區優先整理，同時僅作簡易景觀整理，以能開放供居民使用為原則，避免過度擾動，同時避免未來都更時造成浪費。
2、產權及管理機關請先確認，並取得同意書。
3、本案請保留部分軍方遺構，例如擋土牆等。
4、全區排水系統，請納入營區建築物之排水，整體考量。
5、本案以先初步整理後開放為原則，請縣政府再確認。
6、爾後檢討現況照片，請直接顯示日期。
7、營區內建物是否使用請釐清。
8、設計與監造非同標案，在現況上應有所考量，避免責任混淆不易釐清。
9、以閒置空間綠化方式處理。
10、管理機關國防部軍備局是否同意土地撥交使用？請查明釐清含管理維護單位為何？
11、建議盡量保留綠地面積，減少休閒運動空間、市民活動廣場、停車場等硬體工程面積。
12、基地面積大至5.5公頃，建議應整體規劃設計全區排水系統（含整底、高程、洩水坡度）。
13、排水系統宜配合既有基地考量，並結合建物排水系統。
14、既有建物因開放使用，建物是否損毀影響安全請考量。
15、請補充說明本計畫主要目的，目前為機關用地，未來是否可能改變定位。
16、土地管理問題宜先解決。
17、考量土地使用的問題尚待解決，及涉及跨部會協調與溝通，以及經費有限之情況下，建議以規劃中打開區內空間及環境整理景觀簡易綠美化，較為妥適。
18、本案以其區位範圍無適當開放空間及區內已具完備開放空間綠地之功能。
19、本區都市計畫屬性應定案後，再朝定位。
20、整區做開放性處理，目前先做簡易環境整理。
21、計畫書內容應請依本部105年3月1日內授營都字第1050802611號函送本階段補助須知所附之提案計畫書格式（含提案摘要表）補正，其格式電子檔可至本署魅力城鄉主題網站下載。
22、審查意見回應表，請註明修正頁次。重申本年度中央補助比例為宜蘭81％。
23、修正為A+B總經費300萬元。
</t>
    <phoneticPr fontId="1" type="noConversion"/>
  </si>
  <si>
    <t>宜蘭市公所</t>
    <phoneticPr fontId="1" type="noConversion"/>
  </si>
  <si>
    <t>宜蘭市中山公園新護城河水綠廊帶第二期工程</t>
    <phoneticPr fontId="1" type="noConversion"/>
  </si>
  <si>
    <t xml:space="preserve">1、本計畫係延續執行「宜蘭舊城再生整合計畫」並銜接「99年競爭型城鄉風貌維管束計畫」進行中山公園新護城水綠廊帶工程，建議尊重百年公園的記憶，僅作必要改變。
2、高壓混凝土磚拆除只保留20％，不符比例原則。
3、原有鋁座椅、鋼管座椅拆除及運棄等，應查明其使用年限是否符合規定。
4、各項單價偏高（例如枕木座椅15,000元/座），鋪面複雜。
5、銅像遷移是否有其他替代方案。
6、在公園內之渠道請再研討是否一定要複製公園外之模式，以致整體造價偏高。
7、水道箱涵之底部，如果可以的話建議留設滲水孔，較符合生態工法。
8、草溝底下設置HDPE透水管，並非必要性，建議刪除。
9、既有銅像拆除項目中，包括花崗石刻字等，建議花崗石刻字給予保留，留下歷史痕跡。
10、草溝建議可鋪設卵粒石，水流較順場。
11、以14,400,000元編列，修正後請總顧問依委員意見審視。
12、箱涵、水道、止水帶應以凸榫留設，箱涵上方無需二次施工。
13、箱涵與水道牆之介面止水帶位置不明，箱涵與水道底介面止水帶位置不明。
14、A5-4剖面標示之高壓環保透水磚，請修正為高壓混凝土磚。
15、爾後檢討現況照片，請直接顯示日期。
16、請減量設計，堪用者不須拆除運棄。
17．材料、工法選用除耐久性、維管應符合採購法規定。
18、請繪製完成面高程，俾瞭解地貌。
19、預算超過1千萬元，請直接採PCCES系統編製預算。
20、A3-5、6/止水帶方向之正確性，請再檢討。
21、依現況高程平面圖顯示，水道工程開挖位置經過高程較高處，造成較大土石方開挖、運棄，建議再檢討是否恰當。
22、建議繪製基地全區【縱橫】大方向整地高程及放樣平面圖，全區檢討高程及排水系統是否恰當，避免基地外圍局部積水。
23、既有設備移除、廢棄項目、數量多，請檢討。
24、鋪面磚名稱請整合統一。
25、下水道牆面與底版銜接面除止水帶外，鋼筋錨錠請加強。
26、遊戲器具部分以場鑄施工，界面處理需符合人體工學要求。
27、部分工項單價偏高（喬木、鋼筋---）請檢討。
28、本案有新舊材質及鋪面，務必要清楚分別說明，並說明理由。
29、回收再利用的比例應清楚分項說明，強調盡量回收再利用的可能性。
30、請說明拆除既有花台、鋼管座椅、景觀燈柱、RC座椅、鋁製座椅、RC磨石子座椅，以及敲除與打除現有之地坪之必要性。
31、請說明既有喬木遷移之必要性與合適性。
32、本案增設高壓環保透水磚，以現況鋪面（簡報P30下方照片）為碎
石鋪面，惟有積水現象，是否仍保留原鋪面，而解決積水問題較為妥適。
33、請詳細說明何為「既有喬木保護」？是否有重複編列預算之虞。
34、由景觀總顧問全權負責審查。
35、諸多單價仍需檢討，請合乎市場。
36、同樣項目單價應統一，否則要提出說明。
37、目前座椅及喬木都要重新處理？座椅單價高出補助原則，喬木移植期
間存活率有多大？需要全面調整嗎？未來可否變為樹木墳場。
38、新設燈具共達69盞有此必要嗎？原有燈具都無法使用嗎？請檢討。
39、水草欄杆有創意，但穩固性不足，易讓遊客攀彎，又解說牌高度太低不易賞讀。
40、圖A3-5水道標準圖已有鋼筋混凝土牆，是否還有需要在漿砌卵石，
是否以造型模版替代或僅以漿砌卵石。
41、圖A5-4已有高壓混凝土磚，對另有圖示高壓環保透水磚，請修正。
42、A3-7施工縫標準圖之止水帶施做位置請標示。
43、計畫書內容應請依本部105年3月1日內授營都字第1050802611號
函送本階段補助須知所附之提案計畫書格式（含提案摘要表）補正，
其格式電子檔可至本署魅力城鄉主題網站下載。
44、審查意見回應表，請註明修正頁次。重申本年度中央補助比例
為宜蘭81％。
</t>
    <phoneticPr fontId="1" type="noConversion"/>
  </si>
  <si>
    <t>基隆市</t>
    <phoneticPr fontId="1" type="noConversion"/>
  </si>
  <si>
    <t>仁愛區公所</t>
    <phoneticPr fontId="1" type="noConversion"/>
  </si>
  <si>
    <t>走讀基隆-仁愛區獅球嶺入口串聯改善計畫</t>
    <phoneticPr fontId="1" type="noConversion"/>
  </si>
  <si>
    <t xml:space="preserve">1、爾後檢討現況照片，請直接顯示日期。
2、圖說未檢討，工項不清楚如何審核？
3、各項單價似乎合理，但因無圖無法合算總預算。
4、本案以1,200萬元來辦理。
5、計畫書內容應請依本部105年3月1日內授營都字第1050802611號函送本階段補助須知所附之提案計畫書格式（含提案摘要表）補正，其格式電子檔可至本署魅力城鄉主題網站下載。
6、審查意見回應表，請註明修正頁次。重申本年度中央補助比例為基隆76％。
</t>
    <phoneticPr fontId="1" type="noConversion"/>
  </si>
  <si>
    <t>中正區公所</t>
    <phoneticPr fontId="1" type="noConversion"/>
  </si>
  <si>
    <t>基隆市中正區海科館周邊景觀縫合工程-第二期</t>
    <phoneticPr fontId="1" type="noConversion"/>
  </si>
  <si>
    <t xml:space="preserve">1、四階公園於本年度一階已核定，今提出第二階段申請，是否重複應先釐清。
2、四階公園設置生態解說牌10組每組2萬元，單價過高，另海洋造型物建議刪除，遮蔭柵架10組刪減，既有紅磚步道防滑改善工程，未說明防滑方式。
3、方向指示牌每組2萬元單價過高。
4、四階公園內草坪區低窪，一期工程之草溝並未發揮功能，因此草坪區整地為重點，即做出洩水坡度與草溝連結，其他另加之設施建議刪除。
5、現場蚊蟲肆虐，放置60組座椅之使用率存疑。
6、基隆多雨，停車場應只有AC路面或RC路面兩種選擇，請注意材質。
7、本案為A＋B但未檢附基本設計圖，較無法瞭解設計原意。
8、構造物應減量，例如：休憩座椅、生態解說牌---等。
9、四階公園所估經費比例頗高，是否有此需求，請再酌。
10、四階公園原以投入經費，本供其再於原址投入經費是否合理，應再酌比例不宜佔總經費之大半，應著重在串連至八斗子為主。
11、爾後檢討現況照片，請直接顯示日期。
12、既有紅磚步道及草溝工程應有寬度尺寸（含草溝清淤、卵石步道簡易修繕）。
13、簡報資料有關經費需求分析內容與第二階段申請補助計畫經費需求內容（包括數量、單價）不一致，請查明釐清並檢討修正，務必符合實際。
14、預計進度規劃內有關施工圖及預算書編製與修改約15天期程，工程施工約75期程，完工驗收約10天期程，均不符合實際，請檢討修正。
15、照明設施不宜以一式編列。
16、排水系統宜整體考量，避免積水。
17、四階平台屬前期施做項目相關缺失，建議另案改善。
18、賞鳶景觀平台之區位，應考慮到真正鳥類活動的動線。
19、海洋造型物（6座60萬元）應檢討其必要性。
20、有些工項的單價及數量必須檢討（例如生態解說牌2萬元、方向指示牌2萬元）。
21、照明設施只列1式，應說明燈巨大小、數量、位置。
22、生態植栽臨時防風圍籬、養護期滿後，仍應保留，不可運棄，由期滿後之養護單位負責檢視維修。
23、防風種植應考量其抗風性，第一線為最高抗風性，其次類推，最後才是景觀植栽。
24、賞鳶景觀平台是否須設簡易賞鳥牆，以免影響鳥類棲息。
25、部分資料請補充之位置並檢討其數量，如休憩座椅、生態喬木等。
26、上階段已補助者本階段不宜重複，必要者、非必要者如座椅、照明等刪除。
27、工程保險編1.5％破紀錄請檢討？一般以0.35-0.5為參考數據。
28、計畫書內容應請依本部105年3月1日內授營都字第1050802611號函送本階段補助須知所附之提案計畫書格式（含提案摘要表）補正，其格式電子檔可至本署魅力城鄉主題網站下載。
29、審查意見回應表，請註明修正頁次。重申本年度中央補助比例為基隆76％。
30、以串連至八斗子為主，以400萬元編列。
</t>
    <phoneticPr fontId="1" type="noConversion"/>
  </si>
  <si>
    <t>七堵區公所</t>
    <phoneticPr fontId="1" type="noConversion"/>
  </si>
  <si>
    <t>基隆市七堵區六堵河濱公園整體空間改善暨周邊景觀縫合工程</t>
    <phoneticPr fontId="1" type="noConversion"/>
  </si>
  <si>
    <t>1、撤案。</t>
    <phoneticPr fontId="1" type="noConversion"/>
  </si>
  <si>
    <t>七堵區公所</t>
  </si>
  <si>
    <t>基隆河流域永安公園景觀風貌營造計畫</t>
  </si>
  <si>
    <t>基隆市</t>
  </si>
  <si>
    <t>民政處</t>
    <phoneticPr fontId="1" type="noConversion"/>
  </si>
  <si>
    <t>基隆市中正區原民會館周邊意象設置暨景觀美化工程</t>
    <phoneticPr fontId="1" type="noConversion"/>
  </si>
  <si>
    <t xml:space="preserve">1、吊橋塔座增設原住民意象，目前意象是意圖未能顯現原住民文化內涵。
2、平台棚架位於海濱平台易受颱風損害，需加強防颱設計。
3、瞭望平台已有大理石鋪面，位在海邊再另鋪設塑木鋪面，似無此必要性，且單價偏高（面版及角材5800元/㎡？）。
4、如設置棚架，簡報所示造型並無遮蔭效果。
5、裸露在外之鍍鋅金屬品例如C型鋼、鍍鋅圓管等多不宜採用。
6、塑木材質不耐久易變形，尤其無規範品質無法確保，自然維管困難，建議觀海瞭望台維持現況不宜更動。
7、損壞之木構瞭望台以減量拆除，不再施做塑木才質為主。
8、爾後檢討現況照片，請直接顯示日期。
9、材料選用應考量鹽霧（害）耐久性（耐蝕性）。
10、部分工程預算單價偏高【例如：塑木地板4800元/㎡、塑木主柱（12×12×360  ㎝）2萬元/支、塑木斜撐（12×12×140㎝）5800元/支--- ---】，建議全面檢討調整。
11、喬木及灌木類不宜以【式】為單位編列預算，建議詳細編列各數種之規格、數量、單價。
12、植栽部分請更慎重考慮原民會館的原住民意象及符合原住民的樹種或草木。
13、木棧平台應考慮基隆海邊潮濕多鹽分之天候及水文，避免造成過濕打滑。
14、瞭望台現為石材地坪，鋪面更換為塑木並編列143.52萬元，是否合適？可考量其他材質較易維護。
15、請補充喬木立支架及補充繪製詳細喬木、灌木施工圖。
16、海邊金屬材料請注意鏽蝕。
17、計畫書內容應請依本部105年3月1日內授營都字第1050802611號函送本階段補助須知所附之提案計畫書格式（含提案摘要表）補正，其格式電子檔可至本署魅力城鄉主題網站下載。
18、審查意見回應表，請註明修正頁次。重申本年度中央補助比例為基隆76％。
</t>
    <phoneticPr fontId="1" type="noConversion"/>
  </si>
  <si>
    <t>暖暖區公所</t>
    <phoneticPr fontId="1" type="noConversion"/>
  </si>
  <si>
    <t>基隆市暖暖區暖暖火車站周邊改善計畫</t>
    <phoneticPr fontId="1" type="noConversion"/>
  </si>
  <si>
    <t xml:space="preserve">1、鐵路局用地工項刪除。
2、爾後檢討現況照片，請直接顯示日期。
3、火車站入口處牆面美化鼓勵社區民眾參與。
4、同意額度為300萬元。
5、請以檢討後之額度再行規劃設計及預算編列。
6、部分單價偏高如解說牌等，宜再檢討。
7、經費預算數較為粗略，宜再詳列。
8、植栽施工圖請補充。
9、計畫書內容應請依本部105年3月1日內授營都字第1050802611號函送本階段補助須知所附之提案計畫書格式（含提案摘要表）補正，其格式電子檔可至本署魅力城鄉主題網站下載。
10、審查意見回應表，請註明修正頁次。重申本年度中央補助比例為基隆76％。
</t>
    <phoneticPr fontId="1" type="noConversion"/>
  </si>
  <si>
    <t xml:space="preserve">1、各社區實作經費，建議依基地規模彈性分配（20-40萬元）。
2、實作調整在70％以上，15處應改為至少20處。
3、宜避免用彩繪方式施做。
4、避免同一社區核准一個以上的案件。
5、社區規劃師培訓學員，除社區發展協會人員外，尚有學生與公部門相關人員參與，學生與公部門人員請逐年降低。
6、技術面之訓練，建議與文化局之培訓課程相結合，包括社造、傳統建築等等技術層面。
7、請提高至20處，不需每處統一金額，視實際需求而定。
8、實做佔70％每處10-40萬元辦理，小金額為優先，所以數量可提高至20處。
9、訂定社造遴選機制，具競爭力以提升品質。
10、加強橫向（如文化局）建築資源整合效果。
11、建立金門資料庫，人才庫供後續社造使用。
12、與社造中心的社造點，應有橫向連結的互助合作模式。
13、社造工法、材料及環境改造應具有在地性，如以台灣有經驗的團隊來執行較為不妥。
14、建置在地人才、材料（人工材料、植物材料）等資料庫，以為保存維護並突顯之本縣之特有內涵。
15、金門人文有許多要斟酌面向，請社規師訓練需要多方面去融入。
16、台灣團隊之方式僅提供參考，其方法可研修，但工法及操作結果則要以當地之特色。
17、縣政府建設處林務局所長年有僱工協助全島景觀綠美化維護，是否可以結合這些社區勞動力，經由培訓，導入社區營造的觀念及實施策略，協力合作推動社造微型營造示範計畫。
18、社區營造據點的選取應該有一個機制平台，提供競爭、學習交流的機會。
19、計畫書內容應請依本部105年3月1日內授營都字第1050802611號函送本階段補助須知所附之提案計畫書格式（提案摘要表）補正，其格式電子檔可至本署魅力城鄉主題網站下載。
20、審查意見回應表，請註明修正頁次。重申本年度中央補助比例為金門76％。
21、總經費650萬元。
</t>
    <phoneticPr fontId="1" type="noConversion"/>
  </si>
  <si>
    <t xml:space="preserve">1、本計畫施做目的在串連羅厝與馬祖公園之動線。惟聚落與馬祖公園間山坡陡峭，無法闢築，今修正於山腰修築連接馬祖公園山腰兩端的步道，建議以簡易方式施做，照明設施暫不裝設。
2、本案旨在改善聚落漁村風貌，惟設計構想為步道和平台，應定位明確。
3、如果串連動線有其必要性，應有科學性的圖地制宜選線。
4、本案應擴大與聚落之串連動線。
5、建議確定路線、道路寬度、休憩空間並以INSCALE的圖面表示平配圖、剖立圖。
6、保留原始林相，僅作步道及兩側植栽清理，景觀燈、新種植栽亦不予考慮。
7、水泥掃毛鋪面，請以正式名稱「混凝土整體粉光刷毛」本區地坪不走車輛，鋪面厚度15㎝，可調整為10㎝即可，設計圖應特別註明整體粉光，以確保鋪面之平整度。
8、植栽工程部分建議再另用一般公園使用之樹種，建議刪除保持當地地被即可。
9、塑木階梯及仿木平台欄杆，建議改為水泥板即可。
10、景觀燈建議取消（當地日落而息，無此需求）。
11、植栽工程建議減作。照明工程請減量，例矮燈。
12、以不砍樹為原則，決定步道走向。
13、步道並非全以杉木磚鋪設，宜以簡易材料施做，例如混凝土刷毛等。
14、水泥掃毛鋪面應改為「整體粉光刷毛處理」惟單價太高，應與RC地坪一起施工，在混凝土初凝時則應與整體粉光刷毛處理，一般才70、80元左右。
15、登山步道不宜採仿木高壓磚。
16、機車停車亦不宜以高壓磚，易被腳架刮損。
17、照明之必要性不大，不宜花費太多。
18、爾後檢討現況照片，請直接顯示日期。
19、有串聯聚落之必要性，但請以簡易方式開發，避免破壞地貌及生態。
20、林相尚良好，無須再種植喬木。
21、請減量設計，非必要設施刪除。
22、請整理寬度約1.25米步道即可。
23、材料選用應符合當地特色。
24、303M長施做61組（含3組高燈、58組矮燈）照明，平均每5M一座燈具照明，建議減量施做。另每座高燈53,963元、矮燈9,141元單價偏高，建議修正及減作。
25、現地已有植栽，建議不必再增加植栽工程。
26、步道與聚落需有適當串聯，並兼顧景觀動線串連，路線考量地形、高程實測據以訂定。
27、儘量種植原生種植物，步道非車道，設計標準太高。
28、解說系統5座平均24068元高於營建署的參考單價（解說牌12000元/座、指標牌6000元/座）請再檢討。
29、植栽計畫應仔細檢視後，有必要的植栽不應過多種植。
30、以滿足使用者步行方式的手法，來設計此步道系統。
31、目前本案基地已有大量樹木，建議僅整理一條步道即可，不宜在新種其他植栽。
32、登山路徑建請延伸沿山坡最緩之路段為之。
33、人行步道以簡易方式來鋪陳，以現場會勘時曾建議應是最適宜之路線，但仍須實際踏勘。
34、步道以混凝土裸石面來處理。
35、植栽工程選用的綠化質材，請多請教林務所的專業技工，選用在地鄉土原生樹木種類，以利永續維管經營。
36、景觀高燈、低燈照明工程過度浪費公帑，改用一般道路安全照明燈具即可。
37、本案工程經費額度可以再調降。
38、登山步道請保留一些自然生態工法。
39、RC地坪15㎝含鋼筋該項係人行步道，建議以10㎝厚點銲鋼絲網。
40、高壓磚地坪每㎡2,246元單價偏高。
41、喬木植生、養護等請列入植栽內。
42、步道整理時請確實夯實，採飛石步道施作，塑木材質請勿使用。
43、計畫書內容應請依本部105年3月1日內授營都字第10508
02611號函送本階段補助須知所附之提案計畫書格式（提案
摘要表）補正（永續經營管理維護策略-編列經費來源、維
護管理單位），其格式電子檔可至本署魅力城鄉主題網站
下載。
44、審查意見回應表，請註明修正頁次。重申本年度中央
補助比例為金門76％。
45、總經費550萬元。
</t>
    <phoneticPr fontId="1" type="noConversion"/>
  </si>
  <si>
    <t xml:space="preserve">1、本案範圍涵蓋於金門國家公園部分範圍內，其在道路使用性及未來改善之可行性應有明確界定，僅作維護管理計畫。
2、為保留烈嶼獨特車轍道做為單車道以發展金門觀光。
3、以轉彎處為優先辦理全線改善。
4、植草磚之必要性請檢討，以擬採用之緣石下打RC之工法基底，無法完全夯實，未來經車重壓還是會產生不均勻沈陷，並無法解決問題，宜審慎檢討為之。
5、車轍道整修，請考量未來遊憩、臨時停車空間，以符合實際需求。
6、涉及友善環境及行動不便者設施，請納入考量。
7、本案為整修工程，路緣石如非原有部分，請減作。
8、植草磚如非必要請減做。
9、車轍道整修為主，排水不良處或轉折處之加強。
10、材料請備抽驗費，改為材料試備檢（試）驗費。
11、品管費請採人月編列。
12、勞工安全衍生管理費請改為職業安全衛生管理費，並採量化與不可量化編列。
13、相同材料與他案單價不同（如鋪植草磚）請檢討。
14、請保持原有風貌，不宜過多施築，道路破損或積水部分簡易修繕，非全部處理。
15、新增植草磚鋪面是否符合地區特色，且在車行道兩旁，無法避免車輛碾壓容易損壞，建議修正改用其他材料或方式。
16、緣石修繕花費1,309萬元，且日後仍然容易損壞，維護成本高，建議暫勿施作。
17、積水、低窪處請依實際設計排水措施（增設補助排水系統）。
18、舖面修復，請考量依車型標準設計。
19、路緣石經費比例大，請檢討設計適當性，儘量以RC修復為主。
20、環島道路採單向車道之可行性？
21、車轍道系統應與金門縣烈嶼鄉的都市計畫道路系統相互檢視搭配。
22、本案應以重點式修繕、安全、生態為原則進行規劃設計。
23、排水設施不宜全面性。儘量以自然排水來整頓。
24、主幹道均以戰車道為主，故修復狀況還應不會很嚴重。
25、以維持原有風貌為前提，附屬設施酌量實施。
26、節點緩衝鋪面修繕、RC緩衝鋪面上，可以加設道路里程及道路分叉方向等指標標誌，或在地特色文史題材符號圖案。
27、國家公園境內車轍道應儘量維持原有風貌，不宜新增植草磚鋪面，反而去修繕破損凹陷鋪面。
29、木質材料皆改用具耐候性、耐久性及易於維管材料。
30、勞工安全衛生管理費改為職業安全衛生管理費，並採量化與不可量化編列。
31、發包金額超過1千萬元預算，請以PCCES系統編製。
32、木平台儘量不考量，以RC仿木為之，不做亦直接下地，路側以綠籬區隔。
33、木平台構造改用其他建材（RC、綠籬---等）。
34、木棧道或木平台等木構造維護成本高，且耐久性差，建議改用其他材料及工法。
35、建議標誌系統應配合國家公園之標誌系統，俾融入國家公園景觀。
36、計畫書內容應請依本部105年3月1日內授營都字第
1050802611號函送本階段補助須知所附之提案計畫書格式
（含提案摘要表）補正（公私有土地分佈及土地權屬-土地使用
同意證明文件，非屬金門縣政府、烈嶼鄉公所、金門國家公園
管理處者，原則至少5年以上：惟國、公有土地國有財產署或公
產管理機關另有規定者，從其規定、永續經營管理維護策略-編
列經費來源、維護管理單位？），其格式電子檔可至本署魅力
城鄉主題網站下載。
37、審查意見回應表，請註明修正頁次。重申本年度中央補助比例為金門76％。
38、總經費1,800萬元。
</t>
    <phoneticPr fontId="1" type="noConversion"/>
  </si>
  <si>
    <t xml:space="preserve">1、依所提以南山頭先行施做，經費依所提1,219萬元。
2、改施做南山頭營區整建工程。
3、建議步道工程儘量以手作石砌為宜，迷彩油漆不宜鮮豔、太僵化。
4、計畫書內容應請依本部105年3月1日內授營都字第1050802611號函送本階段補助須知所附之提案計畫書格式（含提案摘要表）補正（永續經營管理維護策略-編列經費來源、維護管理單位？），其格式電子檔可至本署魅力城鄉主題網站下載。
5、審查意見回應表，請註明修正頁次。重申本年度中央補助比例為金門76％。
</t>
    <phoneticPr fontId="1" type="noConversion"/>
  </si>
  <si>
    <t xml:space="preserve">1.請檢視海岸穩定性，避免親海階梯有安全疑慮。　　　　　　　　　　　　　　　　　　　　　　　　　2.濱海植栽需慎選以改善戶外活動品質。　　　　　　　　　
3.基地沿海岸邊地形陡峭且有崩塌之虞，建議刪除由觀日平台下至海灘階梯。　　　　　　　　　　　　　　　　4.平台下有安全問題，建議不施作樓梯。以200萬辦理環境整理，平台樓梯暫不考慮。　　　　　　　　　　　　　　　　　　　　　　　　　　　
5.觀日平台新做階梯以RC仿木材質施做為宜，但坡度過大且有沖蝕痕跡，建議刪除。　　　　　　
6.以200萬只做環境整理0.6公頃，下海灘階梯不做。　　　
</t>
    <phoneticPr fontId="1" type="noConversion"/>
  </si>
  <si>
    <t>1.本案應以環境整理為主要施作方向，避免過度設計，過度施工。
2.本案以現況整理，清理雜草，依現有喬木規劃步道即可。
3.景觀照明，單價太高，請修正。
4.基地植栽已非常茂密，建議減少新增喬木與灌木。
5.本案不宜再以都市化工程思維破壞原有生態環境，擋土工程請刪除。
6.本案建議以環境整理、綠美化加強為主，刪除硬體設施(如：擋土牆、照明燈具...等)，減少PC路面及壓花鋪面等面積。　　　　　　　　　　　　　　　　　　　　　　　　　7.本案建議計畫總經費160萬元，中央補助129萬6000元，地方配合款30萬4000元。</t>
    <phoneticPr fontId="1" type="noConversion"/>
  </si>
  <si>
    <t xml:space="preserve">1、市區主要道路行道樹應考慮原生樹種與當地現有特色樹種，具遮蔭效果、開花、抗鹽化，創造多樣性行道樹景觀。
2．含土壤改良及養護。
3、喬木不宜指定單一樹種，以避免不當競爭。
4、本案應以在地原生種之樹木為主，應以多樣性，慎選樹種。
5、種樹量800株，以6㎝3M高。喬木種類避免只指定（花旗木）一種樹種。
6、喬木間距以6-10M為原則。
7、樹穴單價合理性請再檢討。
8、種植規範請詳細規定。
9、審查意見回應表，請註明修正頁次。重申本年度中央補助比例為臺東86％。
10、總經費300萬元。
</t>
    <phoneticPr fontId="1" type="noConversion"/>
  </si>
  <si>
    <t xml:space="preserve">1、臺東市興建里、中華里、卑南里辦公室週邊環境公共設施，因老舊而需改善，建議簡化工程調整經費。
2、請針對各社區積水，無法有效導流雨水問題，改善地坪、排水溝、洩水坡度及排水系統。
3、爾後檢討現況照片，請直接顯示日期。
4、請朝社造雇工購料方式辦理。
5、排水系統請結合既有系統及建物排水，整體規劃設計，一次整體據以施工，減少爾後管理維護。
6、以綠美化為主，並應著重在後續好維護管理。
7、應有完整的管理維護配套措施。
8、請依據署訂補助項目單價基準。
9、綠地和環境整理之後，不宜再設置欄杆隔離。
10、計畫書內容應請依本部105年3月1日內授營都字第1050802611號函送本階段補助須知所附之提案計畫書格式（含提案摘要表-計畫類型註明案名年度）補正（預期成果與效益），其格式電子檔可至本署魅力城鄉主題網站下載。
11、審查意見回應表，請註明修正頁次。重申本年度中央補助比例為臺東86％。
12、總經費261萬元。 
</t>
    <phoneticPr fontId="1" type="noConversion"/>
  </si>
  <si>
    <t>1.本案計畫書採用植草磚、透水磚作為停車場與廣場之地坪，並不恰當，建議改用其它材料與工法。
2.部份工作項目以一式編列，請量化編列(如：照明、指示系統)。
3.透水鋪面應為植草區塊，世界上沒有透水鋪面這麼好的事情，鋪面請勿再用透水磚，請確實改用硬鋪面如混土整體粉光刷毛處理、壓花混凝土…類較耐久易維管材料。
4.大喬木(15種不同類喬木)，80棵，每株10000元，單價偏高，且無規格及樹種，地毯草皮每㎡440元。噴灌系統工程、照明工程、場所指標系統均以一式計價，請詳細量化。且各項單價偏高，例如草皮、喬木，請再檢討。
5.噴灌系統、照明工程、指示系統應量化，非採一式編列。
6.本基地為行政中心周邊現有綠地之環境整理及樹木修剪，以及部分步道維修。建議不再擾動原有綠地之原則下做綠化補強即可。
7.行政中心新舊建物界面與開放空間之整合為重點，現況生長條件良好之喬木應予保留，環境整理為主，不宜增加太多設施。
8.現況植栽綠地生長佳，亦無空間再增植太多喬木，應注意植栽的選種與配置。
9.請中央委員及縣府環境景觀總顧問協助辦理先期規劃設計及細部設計審查。
10.本案匡列總經費1000萬元。</t>
    <phoneticPr fontId="1" type="noConversion"/>
  </si>
  <si>
    <t>公所自行撤案</t>
    <phoneticPr fontId="1" type="noConversion"/>
  </si>
  <si>
    <t>「臺東縣景觀綱要計畫及重點景觀計畫</t>
    <phoneticPr fontId="1" type="noConversion"/>
  </si>
  <si>
    <t>新竹漁港周邊綠帶休閒環境改善計劃工程第二期</t>
    <phoneticPr fontId="1" type="noConversion"/>
  </si>
  <si>
    <t>新竹漁港入口區防風林綠化及休憩空間再造工程</t>
    <phoneticPr fontId="1" type="noConversion"/>
  </si>
  <si>
    <t>麗池園林特色加值計畫</t>
    <phoneticPr fontId="1" type="noConversion"/>
  </si>
  <si>
    <t>魅力再現.綠網縫合新竹市綠園道動慢活延續計畫</t>
    <phoneticPr fontId="1" type="noConversion"/>
  </si>
  <si>
    <t>新竹市南寮海濱環境改善計畫</t>
    <phoneticPr fontId="1" type="noConversion"/>
  </si>
  <si>
    <t>頭前溪溪埔子人工溼地周邊景觀改造計畫</t>
    <phoneticPr fontId="1" type="noConversion"/>
  </si>
  <si>
    <t xml:space="preserve">南投縣南投市街區門戶新意象建置計畫
</t>
    <phoneticPr fontId="1" type="noConversion"/>
  </si>
</sst>
</file>

<file path=xl/styles.xml><?xml version="1.0" encoding="utf-8"?>
<styleSheet xmlns="http://schemas.openxmlformats.org/spreadsheetml/2006/main">
  <numFmts count="4">
    <numFmt numFmtId="176" formatCode="_(* #,##0.00_);_(* \(#,##0.00\);_(* &quot;-&quot;??_);_(@_)"/>
    <numFmt numFmtId="177" formatCode="_-* #,##0_-;\-* #,##0_-;_-* &quot;-&quot;??_-;_-@_-"/>
    <numFmt numFmtId="178" formatCode="#,##0_ "/>
    <numFmt numFmtId="179" formatCode="#,##0_);[Red]\(#,##0\)"/>
  </numFmts>
  <fonts count="33">
    <font>
      <sz val="12"/>
      <name val="新細明體"/>
      <family val="1"/>
      <charset val="136"/>
    </font>
    <font>
      <sz val="9"/>
      <name val="新細明體"/>
      <family val="1"/>
      <charset val="136"/>
    </font>
    <font>
      <sz val="16"/>
      <name val="新細明體"/>
      <family val="1"/>
      <charset val="136"/>
    </font>
    <font>
      <sz val="12"/>
      <name val="新細明體"/>
      <family val="1"/>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6"/>
      <name val="標楷體"/>
      <family val="4"/>
      <charset val="136"/>
    </font>
    <font>
      <b/>
      <sz val="22"/>
      <name val="標楷體"/>
      <family val="4"/>
      <charset val="136"/>
    </font>
    <font>
      <sz val="22"/>
      <name val="標楷體"/>
      <family val="4"/>
      <charset val="136"/>
    </font>
    <font>
      <sz val="20"/>
      <name val="標楷體"/>
      <family val="4"/>
      <charset val="136"/>
    </font>
    <font>
      <vertAlign val="superscript"/>
      <sz val="16"/>
      <name val="標楷體"/>
      <family val="4"/>
      <charset val="136"/>
    </font>
    <font>
      <sz val="16"/>
      <color theme="1"/>
      <name val="標楷體"/>
      <family val="4"/>
      <charset val="136"/>
    </font>
    <font>
      <b/>
      <sz val="16"/>
      <name val="標楷體"/>
      <family val="4"/>
      <charset val="136"/>
    </font>
    <font>
      <sz val="14"/>
      <name val="標楷體"/>
      <family val="4"/>
      <charset val="136"/>
    </font>
    <font>
      <sz val="15"/>
      <name val="標楷體"/>
      <family val="4"/>
      <charset val="136"/>
    </font>
    <font>
      <sz val="16"/>
      <name val="Times New Roman"/>
      <family val="1"/>
    </font>
    <font>
      <sz val="12"/>
      <name val="標楷體"/>
      <family val="4"/>
      <charset val="136"/>
    </font>
    <font>
      <sz val="16"/>
      <color indexed="8"/>
      <name val="標楷體"/>
      <family val="4"/>
      <charset val="136"/>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31">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9">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176" fontId="3" fillId="0" borderId="0" applyFont="0" applyFill="0" applyBorder="0" applyAlignment="0" applyProtection="0"/>
    <xf numFmtId="0" fontId="6" fillId="16" borderId="0" applyNumberFormat="0" applyBorder="0" applyAlignment="0" applyProtection="0">
      <alignment vertical="center"/>
    </xf>
    <xf numFmtId="0" fontId="7" fillId="0" borderId="1" applyNumberFormat="0" applyFill="0" applyAlignment="0" applyProtection="0">
      <alignment vertical="center"/>
    </xf>
    <xf numFmtId="0" fontId="8" fillId="4" borderId="0" applyNumberFormat="0" applyBorder="0" applyAlignment="0" applyProtection="0">
      <alignment vertical="center"/>
    </xf>
    <xf numFmtId="0" fontId="9" fillId="17" borderId="2" applyNumberFormat="0" applyAlignment="0" applyProtection="0">
      <alignment vertical="center"/>
    </xf>
    <xf numFmtId="0" fontId="10" fillId="0" borderId="3" applyNumberFormat="0" applyFill="0" applyAlignment="0" applyProtection="0">
      <alignment vertical="center"/>
    </xf>
    <xf numFmtId="0" fontId="3" fillId="18" borderId="4" applyNumberFormat="0" applyFont="0" applyAlignment="0" applyProtection="0">
      <alignment vertical="center"/>
    </xf>
    <xf numFmtId="0" fontId="11" fillId="0" borderId="0" applyNumberFormat="0" applyFill="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2"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7" borderId="2" applyNumberFormat="0" applyAlignment="0" applyProtection="0">
      <alignment vertical="center"/>
    </xf>
    <xf numFmtId="0" fontId="17" fillId="17" borderId="8" applyNumberFormat="0" applyAlignment="0" applyProtection="0">
      <alignment vertical="center"/>
    </xf>
    <xf numFmtId="0" fontId="18" fillId="23" borderId="9" applyNumberFormat="0" applyAlignment="0" applyProtection="0">
      <alignment vertical="center"/>
    </xf>
    <xf numFmtId="0" fontId="19" fillId="3" borderId="0" applyNumberFormat="0" applyBorder="0" applyAlignment="0" applyProtection="0">
      <alignment vertical="center"/>
    </xf>
    <xf numFmtId="0" fontId="20" fillId="0" borderId="0" applyNumberForma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cellStyleXfs>
  <cellXfs count="209">
    <xf numFmtId="0" fontId="0" fillId="0" borderId="0" xfId="0"/>
    <xf numFmtId="0" fontId="0" fillId="0" borderId="0" xfId="0" applyAlignment="1">
      <alignment horizontal="center" vertical="center" wrapText="1"/>
    </xf>
    <xf numFmtId="38" fontId="0" fillId="0" borderId="0" xfId="0" applyNumberFormat="1" applyAlignment="1">
      <alignment horizontal="center" vertical="center" wrapText="1"/>
    </xf>
    <xf numFmtId="0" fontId="0" fillId="0" borderId="0" xfId="0" applyFont="1" applyAlignment="1">
      <alignment horizontal="center" vertical="center" wrapText="1"/>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1" fillId="0" borderId="11" xfId="0" applyFont="1" applyBorder="1" applyAlignment="1">
      <alignment horizontal="center" vertical="center" wrapText="1"/>
    </xf>
    <xf numFmtId="38" fontId="21"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3" fontId="21" fillId="0" borderId="11" xfId="0" applyNumberFormat="1" applyFont="1" applyBorder="1" applyAlignment="1">
      <alignment horizontal="right" vertical="center" shrinkToFit="1"/>
    </xf>
    <xf numFmtId="0" fontId="2" fillId="0" borderId="11" xfId="0" applyFont="1" applyBorder="1" applyAlignment="1">
      <alignment horizontal="center" vertical="center" wrapText="1"/>
    </xf>
    <xf numFmtId="0" fontId="0" fillId="0" borderId="10" xfId="0" applyBorder="1" applyAlignment="1">
      <alignment horizontal="center" vertical="center" wrapText="1"/>
    </xf>
    <xf numFmtId="0" fontId="24" fillId="0" borderId="10" xfId="0" applyFont="1" applyBorder="1" applyAlignment="1">
      <alignment horizontal="center" vertical="center" wrapText="1"/>
    </xf>
    <xf numFmtId="38" fontId="2" fillId="0" borderId="11" xfId="0" applyNumberFormat="1" applyFont="1" applyBorder="1" applyAlignment="1">
      <alignment vertical="center" wrapText="1" shrinkToFit="1"/>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1" fillId="0" borderId="11" xfId="0" applyFont="1" applyBorder="1" applyAlignment="1">
      <alignment horizontal="center" vertical="center" wrapText="1"/>
    </xf>
    <xf numFmtId="38" fontId="21"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3" fontId="21" fillId="0" borderId="11" xfId="0" applyNumberFormat="1" applyFont="1" applyBorder="1" applyAlignment="1">
      <alignment horizontal="right" vertical="center" shrinkToFit="1"/>
    </xf>
    <xf numFmtId="0" fontId="2" fillId="0" borderId="11" xfId="0" applyFont="1" applyBorder="1" applyAlignment="1">
      <alignment horizontal="center" vertical="center" wrapText="1"/>
    </xf>
    <xf numFmtId="0" fontId="0" fillId="0" borderId="10" xfId="0" applyBorder="1" applyAlignment="1">
      <alignment horizontal="center" vertical="center" wrapText="1"/>
    </xf>
    <xf numFmtId="0" fontId="24"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1" fillId="0" borderId="11" xfId="0" applyFont="1" applyBorder="1" applyAlignment="1">
      <alignment horizontal="center" vertical="center" wrapText="1"/>
    </xf>
    <xf numFmtId="38" fontId="21"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3" fontId="21" fillId="0" borderId="11" xfId="0" applyNumberFormat="1" applyFont="1" applyBorder="1" applyAlignment="1">
      <alignment horizontal="right" vertical="center" shrinkToFit="1"/>
    </xf>
    <xf numFmtId="0" fontId="2" fillId="0" borderId="11" xfId="0" applyFont="1" applyBorder="1" applyAlignment="1">
      <alignment horizontal="center" vertical="center" wrapText="1"/>
    </xf>
    <xf numFmtId="0" fontId="0" fillId="0" borderId="10" xfId="0" applyBorder="1" applyAlignment="1">
      <alignment horizontal="center" vertical="center" wrapText="1"/>
    </xf>
    <xf numFmtId="0" fontId="24" fillId="0" borderId="10" xfId="0" applyFont="1" applyBorder="1" applyAlignment="1">
      <alignment horizontal="center" vertical="center" wrapText="1"/>
    </xf>
    <xf numFmtId="0" fontId="0" fillId="0" borderId="0" xfId="0"/>
    <xf numFmtId="0" fontId="0" fillId="0" borderId="0" xfId="0" applyAlignment="1">
      <alignment horizontal="center" vertical="center" wrapText="1"/>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0" fillId="0" borderId="11" xfId="0" applyBorder="1" applyAlignment="1">
      <alignment horizontal="center" vertical="center" wrapText="1"/>
    </xf>
    <xf numFmtId="3" fontId="21" fillId="0" borderId="11" xfId="0" applyNumberFormat="1" applyFont="1" applyBorder="1" applyAlignment="1">
      <alignment horizontal="right" vertical="center" shrinkToFit="1"/>
    </xf>
    <xf numFmtId="0" fontId="0" fillId="0" borderId="10" xfId="0" applyBorder="1" applyAlignment="1">
      <alignment horizontal="center" vertical="center" wrapText="1"/>
    </xf>
    <xf numFmtId="0" fontId="24" fillId="0" borderId="10" xfId="0" applyFont="1" applyBorder="1" applyAlignment="1">
      <alignment horizontal="center" vertical="center" wrapText="1"/>
    </xf>
    <xf numFmtId="179" fontId="21" fillId="0" borderId="11" xfId="0" applyNumberFormat="1" applyFont="1" applyBorder="1" applyAlignment="1">
      <alignment horizontal="center" vertical="center" wrapText="1"/>
    </xf>
    <xf numFmtId="179" fontId="2" fillId="0" borderId="11" xfId="0" applyNumberFormat="1" applyFont="1" applyBorder="1" applyAlignment="1">
      <alignment vertical="center" wrapText="1" shrinkToFit="1"/>
    </xf>
    <xf numFmtId="0" fontId="2" fillId="0" borderId="11" xfId="0" applyFont="1" applyBorder="1" applyAlignment="1">
      <alignment horizontal="left" vertical="top" wrapText="1"/>
    </xf>
    <xf numFmtId="0" fontId="22" fillId="0" borderId="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3" fontId="21" fillId="0" borderId="11" xfId="0" applyNumberFormat="1" applyFont="1" applyBorder="1" applyAlignment="1">
      <alignment horizontal="center" vertical="center" shrinkToFit="1"/>
    </xf>
    <xf numFmtId="0" fontId="2" fillId="0" borderId="11" xfId="0" applyFont="1" applyBorder="1" applyAlignment="1">
      <alignment horizontal="center" vertical="center" wrapText="1"/>
    </xf>
    <xf numFmtId="0" fontId="21" fillId="0" borderId="21" xfId="0" applyFont="1" applyBorder="1" applyAlignment="1">
      <alignment horizontal="left" vertical="center" wrapText="1"/>
    </xf>
    <xf numFmtId="3" fontId="21" fillId="0" borderId="14" xfId="0" applyNumberFormat="1" applyFont="1" applyBorder="1" applyAlignment="1">
      <alignment horizontal="center" vertical="center" shrinkToFit="1"/>
    </xf>
    <xf numFmtId="3" fontId="21" fillId="0" borderId="16" xfId="0" applyNumberFormat="1" applyFont="1" applyBorder="1" applyAlignment="1">
      <alignment horizontal="center" vertical="center" shrinkToFit="1"/>
    </xf>
    <xf numFmtId="0" fontId="21" fillId="0" borderId="21" xfId="0" applyFont="1" applyBorder="1" applyAlignment="1">
      <alignment horizontal="center" vertical="center" wrapText="1"/>
    </xf>
    <xf numFmtId="0" fontId="21" fillId="0" borderId="21" xfId="0" applyFont="1" applyBorder="1" applyAlignment="1">
      <alignment vertical="top" wrapText="1"/>
    </xf>
    <xf numFmtId="0" fontId="21" fillId="0" borderId="21" xfId="0" applyFont="1" applyBorder="1" applyAlignment="1">
      <alignment horizontal="left" vertical="top" wrapText="1"/>
    </xf>
    <xf numFmtId="0" fontId="21" fillId="0" borderId="22" xfId="0" applyFont="1" applyBorder="1" applyAlignment="1">
      <alignment horizontal="left" vertical="top" wrapText="1"/>
    </xf>
    <xf numFmtId="3" fontId="21" fillId="0" borderId="21" xfId="0" applyNumberFormat="1" applyFont="1" applyBorder="1" applyAlignment="1">
      <alignment horizontal="center" vertical="center" shrinkToFit="1"/>
    </xf>
    <xf numFmtId="0" fontId="21" fillId="0" borderId="16" xfId="0" applyFont="1" applyBorder="1" applyAlignment="1">
      <alignment horizontal="center" vertical="center" wrapText="1"/>
    </xf>
    <xf numFmtId="178" fontId="21" fillId="0" borderId="14" xfId="0" applyNumberFormat="1" applyFont="1" applyBorder="1" applyAlignment="1">
      <alignment horizontal="center" vertical="center" shrinkToFit="1"/>
    </xf>
    <xf numFmtId="3" fontId="21" fillId="0" borderId="12" xfId="0" applyNumberFormat="1" applyFont="1" applyBorder="1" applyAlignment="1">
      <alignment horizontal="center" vertical="center" shrinkToFit="1"/>
    </xf>
    <xf numFmtId="0" fontId="21" fillId="0" borderId="21" xfId="0" applyFont="1" applyBorder="1" applyAlignment="1" applyProtection="1">
      <alignment vertical="top" wrapText="1"/>
      <protection locked="0"/>
    </xf>
    <xf numFmtId="0" fontId="21" fillId="0" borderId="11" xfId="0" applyFont="1" applyBorder="1" applyAlignment="1">
      <alignment horizontal="left" vertical="top" wrapText="1"/>
    </xf>
    <xf numFmtId="0" fontId="21" fillId="0" borderId="26" xfId="0" applyFont="1" applyBorder="1" applyAlignment="1">
      <alignment vertical="center" wrapText="1"/>
    </xf>
    <xf numFmtId="0" fontId="21" fillId="0" borderId="23" xfId="0" applyFont="1" applyBorder="1" applyAlignment="1">
      <alignment vertical="center" wrapText="1"/>
    </xf>
    <xf numFmtId="0" fontId="21" fillId="0" borderId="24" xfId="0" applyFont="1" applyBorder="1" applyAlignment="1">
      <alignment vertical="center" wrapText="1"/>
    </xf>
    <xf numFmtId="3" fontId="21" fillId="0" borderId="24" xfId="0" applyNumberFormat="1" applyFont="1" applyBorder="1" applyAlignment="1">
      <alignment vertical="center" shrinkToFit="1"/>
    </xf>
    <xf numFmtId="3" fontId="21" fillId="0" borderId="25" xfId="0" applyNumberFormat="1" applyFont="1" applyBorder="1" applyAlignment="1">
      <alignment vertical="center" shrinkToFit="1"/>
    </xf>
    <xf numFmtId="3" fontId="21" fillId="0" borderId="26" xfId="0" applyNumberFormat="1" applyFont="1" applyBorder="1" applyAlignment="1">
      <alignment vertical="center" shrinkToFit="1"/>
    </xf>
    <xf numFmtId="0" fontId="21" fillId="0" borderId="26" xfId="0" applyFont="1" applyBorder="1" applyAlignment="1">
      <alignment vertical="top" wrapText="1"/>
    </xf>
    <xf numFmtId="0" fontId="21" fillId="0" borderId="22" xfId="0" applyFont="1" applyBorder="1" applyAlignment="1">
      <alignment vertical="center" wrapText="1"/>
    </xf>
    <xf numFmtId="0" fontId="21" fillId="0" borderId="30" xfId="0" applyFont="1" applyBorder="1" applyAlignment="1">
      <alignment horizontal="center" vertical="center" wrapText="1"/>
    </xf>
    <xf numFmtId="0" fontId="21" fillId="0" borderId="10" xfId="0" applyFont="1" applyBorder="1" applyAlignment="1">
      <alignment horizontal="center" vertical="center" wrapText="1"/>
    </xf>
    <xf numFmtId="3" fontId="21" fillId="0" borderId="10" xfId="0" applyNumberFormat="1" applyFont="1" applyBorder="1" applyAlignment="1">
      <alignment horizontal="center" vertical="center" shrinkToFit="1"/>
    </xf>
    <xf numFmtId="3" fontId="21" fillId="0" borderId="29" xfId="0" applyNumberFormat="1" applyFont="1" applyBorder="1" applyAlignment="1">
      <alignment horizontal="center" vertical="center" shrinkToFit="1"/>
    </xf>
    <xf numFmtId="178" fontId="2" fillId="0" borderId="11" xfId="0" applyNumberFormat="1" applyFont="1" applyBorder="1" applyAlignment="1">
      <alignment vertical="center" wrapText="1" shrinkToFit="1"/>
    </xf>
    <xf numFmtId="177" fontId="30" fillId="0" borderId="11" xfId="0" applyNumberFormat="1" applyFont="1" applyFill="1" applyBorder="1" applyAlignment="1">
      <alignment vertical="center"/>
    </xf>
    <xf numFmtId="0" fontId="24" fillId="0" borderId="10" xfId="0" applyFont="1" applyBorder="1" applyAlignment="1">
      <alignment horizontal="left" vertical="center" wrapText="1"/>
    </xf>
    <xf numFmtId="0" fontId="31" fillId="0" borderId="11" xfId="0" applyFont="1" applyBorder="1" applyAlignment="1">
      <alignment horizontal="left" vertical="center" wrapText="1"/>
    </xf>
    <xf numFmtId="3" fontId="3" fillId="0" borderId="11" xfId="0" applyNumberFormat="1" applyFont="1" applyBorder="1" applyAlignment="1">
      <alignment horizontal="center" vertical="center" wrapText="1"/>
    </xf>
    <xf numFmtId="179" fontId="0" fillId="0" borderId="0" xfId="0" applyNumberFormat="1" applyAlignment="1">
      <alignment horizontal="center" vertical="center" wrapText="1"/>
    </xf>
    <xf numFmtId="0" fontId="0" fillId="0" borderId="11" xfId="0" applyFont="1" applyBorder="1" applyAlignment="1">
      <alignment horizontal="center" vertical="center" wrapText="1"/>
    </xf>
    <xf numFmtId="3" fontId="21" fillId="0" borderId="16" xfId="0" applyNumberFormat="1" applyFont="1" applyBorder="1" applyAlignment="1">
      <alignment horizontal="left" vertical="center" shrinkToFit="1"/>
    </xf>
    <xf numFmtId="0" fontId="0" fillId="0" borderId="0" xfId="0" applyAlignment="1">
      <alignment horizontal="center" vertical="center"/>
    </xf>
    <xf numFmtId="3" fontId="21" fillId="0" borderId="21" xfId="0" applyNumberFormat="1" applyFont="1" applyBorder="1" applyAlignment="1">
      <alignment horizontal="left" vertical="center" shrinkToFit="1"/>
    </xf>
    <xf numFmtId="3" fontId="30" fillId="0" borderId="11" xfId="0" applyNumberFormat="1" applyFont="1" applyBorder="1" applyAlignment="1">
      <alignment horizontal="right" vertical="center" shrinkToFit="1"/>
    </xf>
    <xf numFmtId="179" fontId="30" fillId="0" borderId="11" xfId="0" applyNumberFormat="1" applyFont="1" applyBorder="1" applyAlignment="1">
      <alignment vertical="center" wrapText="1" shrinkToFit="1"/>
    </xf>
    <xf numFmtId="177" fontId="21" fillId="0" borderId="14" xfId="0" applyNumberFormat="1" applyFont="1" applyBorder="1" applyAlignment="1">
      <alignment horizontal="center" vertical="center" shrinkToFit="1"/>
    </xf>
    <xf numFmtId="177" fontId="21" fillId="0" borderId="16" xfId="0" applyNumberFormat="1" applyFont="1" applyBorder="1" applyAlignment="1">
      <alignment horizontal="center" vertical="center" shrinkToFit="1"/>
    </xf>
    <xf numFmtId="3" fontId="27" fillId="0" borderId="21" xfId="0" applyNumberFormat="1" applyFont="1" applyBorder="1" applyAlignment="1">
      <alignment horizontal="center" vertical="center" shrinkToFit="1"/>
    </xf>
    <xf numFmtId="0" fontId="21" fillId="0" borderId="21" xfId="0" applyFont="1" applyBorder="1" applyAlignment="1">
      <alignment horizontal="left" vertical="top" wrapText="1"/>
    </xf>
    <xf numFmtId="0" fontId="21" fillId="0" borderId="21" xfId="0" applyFont="1" applyBorder="1" applyAlignment="1">
      <alignment horizontal="center" vertical="center" wrapText="1"/>
    </xf>
    <xf numFmtId="0" fontId="21" fillId="0" borderId="21" xfId="0" applyFont="1" applyBorder="1" applyAlignment="1">
      <alignment horizontal="left" vertical="top" wrapText="1"/>
    </xf>
    <xf numFmtId="0" fontId="2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3" fontId="21" fillId="0" borderId="14" xfId="0" applyNumberFormat="1" applyFont="1" applyBorder="1" applyAlignment="1">
      <alignment horizontal="center" vertical="center" shrinkToFit="1"/>
    </xf>
    <xf numFmtId="3" fontId="21" fillId="0" borderId="15" xfId="0" applyNumberFormat="1" applyFont="1" applyBorder="1" applyAlignment="1">
      <alignment horizontal="center" vertical="center" shrinkToFit="1"/>
    </xf>
    <xf numFmtId="3" fontId="21" fillId="0" borderId="16" xfId="0" applyNumberFormat="1" applyFont="1" applyBorder="1" applyAlignment="1">
      <alignment horizontal="center" vertical="center" shrinkToFit="1"/>
    </xf>
    <xf numFmtId="3" fontId="21" fillId="0" borderId="17" xfId="0" applyNumberFormat="1" applyFont="1" applyBorder="1" applyAlignment="1">
      <alignment horizontal="center" vertical="center" shrinkToFit="1"/>
    </xf>
    <xf numFmtId="3" fontId="21" fillId="0" borderId="11" xfId="0" applyNumberFormat="1" applyFont="1" applyBorder="1" applyAlignment="1">
      <alignment horizontal="center" vertical="center" shrinkToFit="1"/>
    </xf>
    <xf numFmtId="0" fontId="28" fillId="0" borderId="21" xfId="0" applyFont="1" applyBorder="1" applyAlignment="1">
      <alignment horizontal="left" vertical="top" wrapText="1"/>
    </xf>
    <xf numFmtId="0" fontId="21" fillId="0" borderId="22" xfId="0" applyFont="1" applyBorder="1" applyAlignment="1">
      <alignment horizontal="left" vertical="top" wrapText="1"/>
    </xf>
    <xf numFmtId="0" fontId="21" fillId="0" borderId="21"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7" fillId="0" borderId="14" xfId="0" applyFont="1" applyBorder="1" applyAlignment="1">
      <alignment horizontal="center" vertical="center" wrapText="1"/>
    </xf>
    <xf numFmtId="3" fontId="21" fillId="0" borderId="24" xfId="0" applyNumberFormat="1" applyFont="1" applyBorder="1" applyAlignment="1">
      <alignment horizontal="center" vertical="center" shrinkToFit="1"/>
    </xf>
    <xf numFmtId="3" fontId="21" fillId="0" borderId="25" xfId="0" applyNumberFormat="1" applyFont="1" applyBorder="1" applyAlignment="1">
      <alignment horizontal="center" vertical="center" shrinkToFit="1"/>
    </xf>
    <xf numFmtId="3" fontId="21" fillId="0" borderId="21" xfId="0" applyNumberFormat="1" applyFont="1" applyBorder="1" applyAlignment="1">
      <alignment horizontal="center" vertical="center" shrinkToFit="1"/>
    </xf>
    <xf numFmtId="3" fontId="21" fillId="0" borderId="26" xfId="0" applyNumberFormat="1" applyFont="1" applyBorder="1" applyAlignment="1">
      <alignment horizontal="center" vertical="center" shrinkToFit="1"/>
    </xf>
    <xf numFmtId="3" fontId="21" fillId="0" borderId="22" xfId="0" applyNumberFormat="1" applyFont="1" applyBorder="1" applyAlignment="1">
      <alignment horizontal="center" vertical="center" shrinkToFit="1"/>
    </xf>
    <xf numFmtId="0" fontId="21" fillId="0" borderId="21" xfId="0" applyFont="1" applyBorder="1" applyAlignment="1">
      <alignment horizontal="left" vertical="top" wrapText="1"/>
    </xf>
    <xf numFmtId="0" fontId="21" fillId="0" borderId="26" xfId="0" applyFont="1" applyBorder="1" applyAlignment="1">
      <alignment horizontal="left" vertical="top" wrapText="1"/>
    </xf>
    <xf numFmtId="0" fontId="21" fillId="0" borderId="16"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2" xfId="0" applyFont="1" applyBorder="1" applyAlignment="1">
      <alignment horizontal="center" vertical="center" wrapText="1"/>
    </xf>
    <xf numFmtId="3" fontId="21" fillId="0" borderId="12" xfId="0" applyNumberFormat="1" applyFont="1" applyBorder="1" applyAlignment="1">
      <alignment horizontal="center" vertical="center" shrinkToFit="1"/>
    </xf>
    <xf numFmtId="3" fontId="21" fillId="0" borderId="23" xfId="0" applyNumberFormat="1" applyFont="1" applyBorder="1" applyAlignment="1">
      <alignment horizontal="center" vertical="center" shrinkToFit="1"/>
    </xf>
    <xf numFmtId="3" fontId="21" fillId="0" borderId="13" xfId="0" applyNumberFormat="1" applyFont="1" applyBorder="1" applyAlignment="1">
      <alignment horizontal="center" vertical="center" shrinkToFit="1"/>
    </xf>
    <xf numFmtId="0" fontId="31" fillId="0" borderId="21" xfId="0" applyFont="1" applyBorder="1" applyAlignment="1">
      <alignment vertical="top" wrapText="1"/>
    </xf>
    <xf numFmtId="0" fontId="31" fillId="0" borderId="26" xfId="0" applyFont="1" applyBorder="1" applyAlignment="1">
      <alignment vertical="top" wrapText="1"/>
    </xf>
    <xf numFmtId="0" fontId="31" fillId="0" borderId="22" xfId="0" applyFont="1" applyBorder="1" applyAlignment="1">
      <alignment vertical="top" wrapText="1"/>
    </xf>
    <xf numFmtId="0" fontId="21" fillId="0" borderId="11" xfId="0" applyFont="1" applyBorder="1" applyAlignment="1">
      <alignment horizontal="lef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29" fillId="0" borderId="21" xfId="0" applyFont="1" applyBorder="1" applyAlignment="1">
      <alignment horizontal="left" vertical="top" wrapText="1"/>
    </xf>
    <xf numFmtId="0" fontId="21" fillId="0" borderId="21" xfId="0" applyFont="1" applyBorder="1" applyAlignment="1">
      <alignment vertical="center" wrapText="1"/>
    </xf>
    <xf numFmtId="0" fontId="0" fillId="0" borderId="26" xfId="0"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1" fillId="0" borderId="14" xfId="0" applyFont="1" applyBorder="1" applyAlignment="1">
      <alignment vertical="center" wrapText="1"/>
    </xf>
    <xf numFmtId="0" fontId="0" fillId="0" borderId="24" xfId="0" applyBorder="1" applyAlignment="1">
      <alignment vertical="center" wrapText="1"/>
    </xf>
    <xf numFmtId="3" fontId="21" fillId="0" borderId="14" xfId="0" applyNumberFormat="1" applyFont="1" applyBorder="1" applyAlignment="1">
      <alignment vertical="center" shrinkToFit="1"/>
    </xf>
    <xf numFmtId="0" fontId="0" fillId="0" borderId="24" xfId="0" applyBorder="1" applyAlignment="1">
      <alignment vertical="center" shrinkToFit="1"/>
    </xf>
    <xf numFmtId="3" fontId="21" fillId="0" borderId="16" xfId="0" applyNumberFormat="1" applyFont="1" applyBorder="1" applyAlignment="1">
      <alignment vertical="center" shrinkToFit="1"/>
    </xf>
    <xf numFmtId="0" fontId="0" fillId="0" borderId="25" xfId="0" applyBorder="1" applyAlignment="1">
      <alignment vertical="center" shrinkToFit="1"/>
    </xf>
    <xf numFmtId="3" fontId="21" fillId="0" borderId="21" xfId="0" applyNumberFormat="1" applyFont="1" applyBorder="1" applyAlignment="1">
      <alignment vertical="center" shrinkToFit="1"/>
    </xf>
    <xf numFmtId="0" fontId="0" fillId="0" borderId="26" xfId="0" applyBorder="1" applyAlignment="1">
      <alignment vertical="center" shrinkToFit="1"/>
    </xf>
    <xf numFmtId="0" fontId="0" fillId="0" borderId="26" xfId="0" applyBorder="1" applyAlignment="1">
      <alignment vertical="top" wrapText="1"/>
    </xf>
    <xf numFmtId="0" fontId="0" fillId="0" borderId="26" xfId="0" applyBorder="1" applyAlignment="1">
      <alignment horizontal="center" vertical="center" wrapText="1"/>
    </xf>
    <xf numFmtId="0" fontId="0" fillId="0" borderId="22" xfId="0" applyBorder="1" applyAlignment="1">
      <alignment horizontal="center" vertical="center" shrinkToFit="1"/>
    </xf>
    <xf numFmtId="0" fontId="0" fillId="0" borderId="26" xfId="0" applyBorder="1" applyAlignment="1">
      <alignment horizontal="left" vertical="top" wrapText="1"/>
    </xf>
    <xf numFmtId="0" fontId="0" fillId="0" borderId="22" xfId="0" applyBorder="1" applyAlignment="1">
      <alignment horizontal="left" vertical="top" wrapText="1"/>
    </xf>
    <xf numFmtId="0" fontId="0" fillId="0" borderId="22" xfId="0" applyBorder="1" applyAlignment="1">
      <alignment horizontal="center" vertical="center" wrapText="1"/>
    </xf>
    <xf numFmtId="0" fontId="21" fillId="0" borderId="21" xfId="0" applyFont="1" applyFill="1" applyBorder="1" applyAlignment="1">
      <alignment vertical="top" wrapText="1"/>
    </xf>
    <xf numFmtId="0" fontId="0" fillId="0" borderId="22" xfId="0" applyBorder="1" applyAlignment="1">
      <alignment vertical="top"/>
    </xf>
    <xf numFmtId="0" fontId="0" fillId="0" borderId="13" xfId="0" applyBorder="1"/>
    <xf numFmtId="0" fontId="0" fillId="0" borderId="15" xfId="0" applyBorder="1"/>
    <xf numFmtId="0" fontId="0" fillId="0" borderId="17" xfId="0" applyBorder="1"/>
    <xf numFmtId="0" fontId="21" fillId="0" borderId="21" xfId="0" applyFont="1" applyFill="1" applyBorder="1" applyAlignment="1">
      <alignment horizontal="left" vertical="top" wrapText="1"/>
    </xf>
    <xf numFmtId="0" fontId="0" fillId="0" borderId="22" xfId="0" applyBorder="1"/>
    <xf numFmtId="0" fontId="21" fillId="0" borderId="18" xfId="0" applyFont="1" applyBorder="1" applyAlignment="1">
      <alignment horizontal="center" vertical="center" wrapText="1"/>
    </xf>
    <xf numFmtId="0" fontId="0" fillId="0" borderId="19" xfId="0" applyBorder="1"/>
    <xf numFmtId="0" fontId="0" fillId="0" borderId="20" xfId="0" applyBorder="1"/>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 fontId="26" fillId="0" borderId="14" xfId="0" applyNumberFormat="1" applyFont="1" applyBorder="1" applyAlignment="1">
      <alignment horizontal="center" vertical="center" shrinkToFit="1"/>
    </xf>
    <xf numFmtId="3" fontId="26" fillId="0" borderId="15" xfId="0" applyNumberFormat="1" applyFont="1" applyBorder="1" applyAlignment="1">
      <alignment horizontal="center" vertical="center" shrinkToFit="1"/>
    </xf>
    <xf numFmtId="3" fontId="26" fillId="0" borderId="16" xfId="0" applyNumberFormat="1" applyFont="1" applyBorder="1" applyAlignment="1">
      <alignment horizontal="center" vertical="center" shrinkToFit="1"/>
    </xf>
    <xf numFmtId="3" fontId="26" fillId="0" borderId="17" xfId="0" applyNumberFormat="1" applyFont="1" applyBorder="1" applyAlignment="1">
      <alignment horizontal="center" vertical="center" shrinkToFi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1" xfId="0" applyFont="1" applyBorder="1" applyAlignment="1">
      <alignment horizontal="left" vertical="top" wrapText="1"/>
    </xf>
    <xf numFmtId="0" fontId="26" fillId="0" borderId="22" xfId="0" applyFont="1" applyBorder="1" applyAlignment="1">
      <alignment horizontal="left" vertical="top"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9" fillId="0" borderId="11" xfId="0" applyFont="1" applyBorder="1" applyAlignment="1">
      <alignment horizontal="left" vertical="top" wrapText="1"/>
    </xf>
    <xf numFmtId="0" fontId="31" fillId="0" borderId="11" xfId="0" applyFont="1" applyBorder="1" applyAlignment="1">
      <alignment horizontal="left" vertical="top" wrapText="1"/>
    </xf>
    <xf numFmtId="0" fontId="31" fillId="0" borderId="22" xfId="0" applyFont="1" applyBorder="1" applyAlignment="1">
      <alignment horizontal="left" vertical="top" wrapText="1"/>
    </xf>
    <xf numFmtId="0" fontId="0" fillId="0" borderId="21" xfId="0" applyBorder="1" applyAlignment="1">
      <alignment horizontal="center" vertical="center" wrapText="1"/>
    </xf>
    <xf numFmtId="0" fontId="0" fillId="0" borderId="26" xfId="0" applyBorder="1" applyAlignment="1"/>
    <xf numFmtId="0" fontId="0" fillId="0" borderId="22" xfId="0" applyBorder="1" applyAlignment="1"/>
    <xf numFmtId="0" fontId="0" fillId="0" borderId="17" xfId="0" applyBorder="1" applyAlignment="1">
      <alignment horizontal="center" vertical="center" shrinkToFit="1"/>
    </xf>
    <xf numFmtId="0" fontId="0" fillId="0" borderId="15" xfId="0" applyBorder="1" applyAlignment="1">
      <alignment horizontal="center" vertical="center" wrapText="1"/>
    </xf>
    <xf numFmtId="0" fontId="0" fillId="0" borderId="13" xfId="0" applyBorder="1" applyAlignment="1">
      <alignment horizontal="center" vertical="center" wrapText="1"/>
    </xf>
    <xf numFmtId="3" fontId="21" fillId="0" borderId="27" xfId="0" applyNumberFormat="1" applyFont="1" applyBorder="1" applyAlignment="1">
      <alignment horizontal="center" vertical="center" shrinkToFit="1"/>
    </xf>
    <xf numFmtId="3" fontId="21" fillId="0" borderId="28" xfId="0" applyNumberFormat="1" applyFont="1" applyBorder="1" applyAlignment="1">
      <alignment horizontal="center" vertical="center" shrinkToFit="1"/>
    </xf>
    <xf numFmtId="0" fontId="0" fillId="0" borderId="29" xfId="0" applyBorder="1" applyAlignment="1">
      <alignment horizontal="center" vertical="center" shrinkToFit="1"/>
    </xf>
    <xf numFmtId="3" fontId="21" fillId="0" borderId="21" xfId="0" applyNumberFormat="1" applyFont="1" applyBorder="1" applyAlignment="1">
      <alignment horizontal="left" vertical="center" shrinkToFit="1"/>
    </xf>
    <xf numFmtId="3" fontId="21" fillId="0" borderId="26" xfId="0" applyNumberFormat="1" applyFont="1" applyBorder="1" applyAlignment="1">
      <alignment horizontal="left" vertical="center" shrinkToFit="1"/>
    </xf>
    <xf numFmtId="0" fontId="28" fillId="0" borderId="21" xfId="0" applyFont="1" applyBorder="1" applyAlignment="1">
      <alignment vertical="top" wrapText="1"/>
    </xf>
    <xf numFmtId="0" fontId="28" fillId="0" borderId="26" xfId="0" applyFont="1" applyBorder="1" applyAlignment="1">
      <alignment vertical="top" wrapText="1"/>
    </xf>
    <xf numFmtId="0" fontId="28" fillId="0" borderId="22" xfId="0" applyFont="1" applyBorder="1" applyAlignment="1">
      <alignment vertical="top" wrapTex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17" xfId="0" applyBorder="1" applyAlignment="1">
      <alignment horizontal="center" vertical="center" wrapText="1"/>
    </xf>
    <xf numFmtId="0" fontId="31" fillId="0" borderId="21" xfId="0" applyFont="1" applyBorder="1" applyAlignment="1">
      <alignment horizontal="left" vertical="top" wrapText="1"/>
    </xf>
    <xf numFmtId="0" fontId="31" fillId="0" borderId="26" xfId="0" applyFont="1" applyBorder="1" applyAlignment="1">
      <alignment horizontal="left" vertical="top" wrapText="1"/>
    </xf>
    <xf numFmtId="177" fontId="21" fillId="0" borderId="14" xfId="0" applyNumberFormat="1" applyFont="1" applyBorder="1" applyAlignment="1">
      <alignment horizontal="center" vertical="center" shrinkToFit="1"/>
    </xf>
    <xf numFmtId="177" fontId="21" fillId="0" borderId="24" xfId="0" applyNumberFormat="1" applyFont="1" applyBorder="1" applyAlignment="1">
      <alignment horizontal="center" vertical="center" shrinkToFit="1"/>
    </xf>
    <xf numFmtId="177" fontId="21" fillId="0" borderId="16" xfId="0" applyNumberFormat="1" applyFont="1" applyBorder="1" applyAlignment="1">
      <alignment horizontal="center" vertical="center" shrinkToFit="1"/>
    </xf>
    <xf numFmtId="177" fontId="21" fillId="0" borderId="25" xfId="0" applyNumberFormat="1" applyFont="1" applyBorder="1" applyAlignment="1">
      <alignment horizontal="center" vertical="center" shrinkToFit="1"/>
    </xf>
    <xf numFmtId="3" fontId="27" fillId="0" borderId="14" xfId="0" applyNumberFormat="1" applyFont="1" applyBorder="1" applyAlignment="1">
      <alignment horizontal="center" vertical="center" shrinkToFit="1"/>
    </xf>
    <xf numFmtId="3" fontId="27" fillId="0" borderId="24" xfId="0" applyNumberFormat="1" applyFont="1" applyBorder="1" applyAlignment="1">
      <alignment horizontal="center" vertical="center" shrinkToFit="1"/>
    </xf>
    <xf numFmtId="3" fontId="27" fillId="0" borderId="15" xfId="0" applyNumberFormat="1" applyFont="1" applyBorder="1" applyAlignment="1">
      <alignment horizontal="center" vertical="center" shrinkToFit="1"/>
    </xf>
    <xf numFmtId="177" fontId="21" fillId="0" borderId="15" xfId="0" applyNumberFormat="1" applyFont="1" applyBorder="1" applyAlignment="1">
      <alignment horizontal="center" vertical="center" shrinkToFit="1"/>
    </xf>
    <xf numFmtId="177" fontId="21" fillId="0" borderId="17" xfId="0" applyNumberFormat="1" applyFont="1" applyBorder="1" applyAlignment="1">
      <alignment horizontal="center" vertical="center" shrinkToFit="1"/>
    </xf>
  </cellXfs>
  <cellStyles count="49">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一般" xfId="0" builtinId="0"/>
    <cellStyle name="千分位 2" xfId="19"/>
    <cellStyle name="千分位 2 2" xfId="43"/>
    <cellStyle name="千分位 2 2 2" xfId="47"/>
    <cellStyle name="千分位 2 3" xfId="44"/>
    <cellStyle name="千分位 2 3 2" xfId="48"/>
    <cellStyle name="千分位 2 4" xfId="45"/>
    <cellStyle name="千分位 2 5" xfId="46"/>
    <cellStyle name="中等" xfId="20" builtinId="28" customBuiltin="1"/>
    <cellStyle name="合計" xfId="21" builtinId="25" customBuiltin="1"/>
    <cellStyle name="好" xfId="22" builtinId="26" customBuiltin="1"/>
    <cellStyle name="計算方式" xfId="23" builtinId="22" customBuiltin="1"/>
    <cellStyle name="連結的儲存格" xfId="24" builtinId="24" customBuiltin="1"/>
    <cellStyle name="備註" xfId="25" builtinId="10" customBuiltin="1"/>
    <cellStyle name="說明文字" xfId="26" builtinId="53" customBuiltin="1"/>
    <cellStyle name="輔色1" xfId="27" builtinId="29" customBuiltin="1"/>
    <cellStyle name="輔色2" xfId="28" builtinId="33" customBuiltin="1"/>
    <cellStyle name="輔色3" xfId="29" builtinId="37" customBuiltin="1"/>
    <cellStyle name="輔色4" xfId="30" builtinId="41" customBuiltin="1"/>
    <cellStyle name="輔色5" xfId="31" builtinId="45" customBuiltin="1"/>
    <cellStyle name="輔色6" xfId="32" builtinId="49" customBuiltin="1"/>
    <cellStyle name="標題" xfId="33" builtinId="15" customBuiltin="1"/>
    <cellStyle name="標題 1" xfId="34" builtinId="16" customBuiltin="1"/>
    <cellStyle name="標題 2" xfId="35" builtinId="17" customBuiltin="1"/>
    <cellStyle name="標題 3" xfId="36" builtinId="18" customBuiltin="1"/>
    <cellStyle name="標題 4" xfId="37" builtinId="19" customBuiltin="1"/>
    <cellStyle name="輸入" xfId="38" builtinId="20" customBuiltin="1"/>
    <cellStyle name="輸出" xfId="39" builtinId="21" customBuiltin="1"/>
    <cellStyle name="檢查儲存格" xfId="40" builtinId="23" customBuiltin="1"/>
    <cellStyle name="壞" xfId="41" builtinId="27" customBuiltin="1"/>
    <cellStyle name="警告文字" xfId="42" builtinId="11" customBuiltin="1"/>
  </cellStyles>
  <dxfs count="0"/>
  <tableStyles count="1" defaultTableStyle="TableStyleMedium9" defaultPivotStyle="PivotStyleLight16">
    <tableStyle name="表格樣式 1" pivot="0" count="0"/>
  </tableStyle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K8"/>
  <sheetViews>
    <sheetView view="pageBreakPreview" topLeftCell="A4" zoomScale="50" zoomScaleNormal="40" zoomScaleSheetLayoutView="50" workbookViewId="0">
      <selection activeCell="K6" sqref="A1:K6"/>
    </sheetView>
  </sheetViews>
  <sheetFormatPr defaultRowHeight="16.5"/>
  <cols>
    <col min="1" max="1" width="5.25" style="33" customWidth="1"/>
    <col min="2" max="2" width="8.5" style="33" customWidth="1"/>
    <col min="3" max="3" width="9.25" style="33" customWidth="1"/>
    <col min="4" max="4" width="5.625" style="33" customWidth="1"/>
    <col min="5" max="5" width="24.625" style="33" customWidth="1"/>
    <col min="6" max="6" width="13.375" style="2" customWidth="1"/>
    <col min="7" max="7" width="14.875" style="33" customWidth="1"/>
    <col min="8" max="8" width="13.5" style="33" customWidth="1"/>
    <col min="9" max="9" width="12.625" style="33" customWidth="1"/>
    <col min="10" max="10" width="68" style="33" customWidth="1"/>
    <col min="11" max="256" width="9" style="33"/>
    <col min="257" max="257" width="5.25" style="33" customWidth="1"/>
    <col min="258" max="258" width="8.5" style="33" customWidth="1"/>
    <col min="259" max="259" width="9.25" style="33" customWidth="1"/>
    <col min="260" max="260" width="5.625" style="33" customWidth="1"/>
    <col min="261" max="261" width="24.625" style="33" customWidth="1"/>
    <col min="262" max="262" width="13.375" style="33" customWidth="1"/>
    <col min="263" max="263" width="14.875" style="33" customWidth="1"/>
    <col min="264" max="264" width="13.5" style="33" customWidth="1"/>
    <col min="265" max="265" width="12.625" style="33" customWidth="1"/>
    <col min="266" max="266" width="68" style="33" customWidth="1"/>
    <col min="267" max="512" width="9" style="33"/>
    <col min="513" max="513" width="5.25" style="33" customWidth="1"/>
    <col min="514" max="514" width="8.5" style="33" customWidth="1"/>
    <col min="515" max="515" width="9.25" style="33" customWidth="1"/>
    <col min="516" max="516" width="5.625" style="33" customWidth="1"/>
    <col min="517" max="517" width="24.625" style="33" customWidth="1"/>
    <col min="518" max="518" width="13.375" style="33" customWidth="1"/>
    <col min="519" max="519" width="14.875" style="33" customWidth="1"/>
    <col min="520" max="520" width="13.5" style="33" customWidth="1"/>
    <col min="521" max="521" width="12.625" style="33" customWidth="1"/>
    <col min="522" max="522" width="68" style="33" customWidth="1"/>
    <col min="523" max="768" width="9" style="33"/>
    <col min="769" max="769" width="5.25" style="33" customWidth="1"/>
    <col min="770" max="770" width="8.5" style="33" customWidth="1"/>
    <col min="771" max="771" width="9.25" style="33" customWidth="1"/>
    <col min="772" max="772" width="5.625" style="33" customWidth="1"/>
    <col min="773" max="773" width="24.625" style="33" customWidth="1"/>
    <col min="774" max="774" width="13.375" style="33" customWidth="1"/>
    <col min="775" max="775" width="14.875" style="33" customWidth="1"/>
    <col min="776" max="776" width="13.5" style="33" customWidth="1"/>
    <col min="777" max="777" width="12.625" style="33" customWidth="1"/>
    <col min="778" max="778" width="68" style="33" customWidth="1"/>
    <col min="779" max="1024" width="9" style="33"/>
    <col min="1025" max="1025" width="5.25" style="33" customWidth="1"/>
    <col min="1026" max="1026" width="8.5" style="33" customWidth="1"/>
    <col min="1027" max="1027" width="9.25" style="33" customWidth="1"/>
    <col min="1028" max="1028" width="5.625" style="33" customWidth="1"/>
    <col min="1029" max="1029" width="24.625" style="33" customWidth="1"/>
    <col min="1030" max="1030" width="13.375" style="33" customWidth="1"/>
    <col min="1031" max="1031" width="14.875" style="33" customWidth="1"/>
    <col min="1032" max="1032" width="13.5" style="33" customWidth="1"/>
    <col min="1033" max="1033" width="12.625" style="33" customWidth="1"/>
    <col min="1034" max="1034" width="68" style="33" customWidth="1"/>
    <col min="1035" max="1280" width="9" style="33"/>
    <col min="1281" max="1281" width="5.25" style="33" customWidth="1"/>
    <col min="1282" max="1282" width="8.5" style="33" customWidth="1"/>
    <col min="1283" max="1283" width="9.25" style="33" customWidth="1"/>
    <col min="1284" max="1284" width="5.625" style="33" customWidth="1"/>
    <col min="1285" max="1285" width="24.625" style="33" customWidth="1"/>
    <col min="1286" max="1286" width="13.375" style="33" customWidth="1"/>
    <col min="1287" max="1287" width="14.875" style="33" customWidth="1"/>
    <col min="1288" max="1288" width="13.5" style="33" customWidth="1"/>
    <col min="1289" max="1289" width="12.625" style="33" customWidth="1"/>
    <col min="1290" max="1290" width="68" style="33" customWidth="1"/>
    <col min="1291" max="1536" width="9" style="33"/>
    <col min="1537" max="1537" width="5.25" style="33" customWidth="1"/>
    <col min="1538" max="1538" width="8.5" style="33" customWidth="1"/>
    <col min="1539" max="1539" width="9.25" style="33" customWidth="1"/>
    <col min="1540" max="1540" width="5.625" style="33" customWidth="1"/>
    <col min="1541" max="1541" width="24.625" style="33" customWidth="1"/>
    <col min="1542" max="1542" width="13.375" style="33" customWidth="1"/>
    <col min="1543" max="1543" width="14.875" style="33" customWidth="1"/>
    <col min="1544" max="1544" width="13.5" style="33" customWidth="1"/>
    <col min="1545" max="1545" width="12.625" style="33" customWidth="1"/>
    <col min="1546" max="1546" width="68" style="33" customWidth="1"/>
    <col min="1547" max="1792" width="9" style="33"/>
    <col min="1793" max="1793" width="5.25" style="33" customWidth="1"/>
    <col min="1794" max="1794" width="8.5" style="33" customWidth="1"/>
    <col min="1795" max="1795" width="9.25" style="33" customWidth="1"/>
    <col min="1796" max="1796" width="5.625" style="33" customWidth="1"/>
    <col min="1797" max="1797" width="24.625" style="33" customWidth="1"/>
    <col min="1798" max="1798" width="13.375" style="33" customWidth="1"/>
    <col min="1799" max="1799" width="14.875" style="33" customWidth="1"/>
    <col min="1800" max="1800" width="13.5" style="33" customWidth="1"/>
    <col min="1801" max="1801" width="12.625" style="33" customWidth="1"/>
    <col min="1802" max="1802" width="68" style="33" customWidth="1"/>
    <col min="1803" max="2048" width="9" style="33"/>
    <col min="2049" max="2049" width="5.25" style="33" customWidth="1"/>
    <col min="2050" max="2050" width="8.5" style="33" customWidth="1"/>
    <col min="2051" max="2051" width="9.25" style="33" customWidth="1"/>
    <col min="2052" max="2052" width="5.625" style="33" customWidth="1"/>
    <col min="2053" max="2053" width="24.625" style="33" customWidth="1"/>
    <col min="2054" max="2054" width="13.375" style="33" customWidth="1"/>
    <col min="2055" max="2055" width="14.875" style="33" customWidth="1"/>
    <col min="2056" max="2056" width="13.5" style="33" customWidth="1"/>
    <col min="2057" max="2057" width="12.625" style="33" customWidth="1"/>
    <col min="2058" max="2058" width="68" style="33" customWidth="1"/>
    <col min="2059" max="2304" width="9" style="33"/>
    <col min="2305" max="2305" width="5.25" style="33" customWidth="1"/>
    <col min="2306" max="2306" width="8.5" style="33" customWidth="1"/>
    <col min="2307" max="2307" width="9.25" style="33" customWidth="1"/>
    <col min="2308" max="2308" width="5.625" style="33" customWidth="1"/>
    <col min="2309" max="2309" width="24.625" style="33" customWidth="1"/>
    <col min="2310" max="2310" width="13.375" style="33" customWidth="1"/>
    <col min="2311" max="2311" width="14.875" style="33" customWidth="1"/>
    <col min="2312" max="2312" width="13.5" style="33" customWidth="1"/>
    <col min="2313" max="2313" width="12.625" style="33" customWidth="1"/>
    <col min="2314" max="2314" width="68" style="33" customWidth="1"/>
    <col min="2315" max="2560" width="9" style="33"/>
    <col min="2561" max="2561" width="5.25" style="33" customWidth="1"/>
    <col min="2562" max="2562" width="8.5" style="33" customWidth="1"/>
    <col min="2563" max="2563" width="9.25" style="33" customWidth="1"/>
    <col min="2564" max="2564" width="5.625" style="33" customWidth="1"/>
    <col min="2565" max="2565" width="24.625" style="33" customWidth="1"/>
    <col min="2566" max="2566" width="13.375" style="33" customWidth="1"/>
    <col min="2567" max="2567" width="14.875" style="33" customWidth="1"/>
    <col min="2568" max="2568" width="13.5" style="33" customWidth="1"/>
    <col min="2569" max="2569" width="12.625" style="33" customWidth="1"/>
    <col min="2570" max="2570" width="68" style="33" customWidth="1"/>
    <col min="2571" max="2816" width="9" style="33"/>
    <col min="2817" max="2817" width="5.25" style="33" customWidth="1"/>
    <col min="2818" max="2818" width="8.5" style="33" customWidth="1"/>
    <col min="2819" max="2819" width="9.25" style="33" customWidth="1"/>
    <col min="2820" max="2820" width="5.625" style="33" customWidth="1"/>
    <col min="2821" max="2821" width="24.625" style="33" customWidth="1"/>
    <col min="2822" max="2822" width="13.375" style="33" customWidth="1"/>
    <col min="2823" max="2823" width="14.875" style="33" customWidth="1"/>
    <col min="2824" max="2824" width="13.5" style="33" customWidth="1"/>
    <col min="2825" max="2825" width="12.625" style="33" customWidth="1"/>
    <col min="2826" max="2826" width="68" style="33" customWidth="1"/>
    <col min="2827" max="3072" width="9" style="33"/>
    <col min="3073" max="3073" width="5.25" style="33" customWidth="1"/>
    <col min="3074" max="3074" width="8.5" style="33" customWidth="1"/>
    <col min="3075" max="3075" width="9.25" style="33" customWidth="1"/>
    <col min="3076" max="3076" width="5.625" style="33" customWidth="1"/>
    <col min="3077" max="3077" width="24.625" style="33" customWidth="1"/>
    <col min="3078" max="3078" width="13.375" style="33" customWidth="1"/>
    <col min="3079" max="3079" width="14.875" style="33" customWidth="1"/>
    <col min="3080" max="3080" width="13.5" style="33" customWidth="1"/>
    <col min="3081" max="3081" width="12.625" style="33" customWidth="1"/>
    <col min="3082" max="3082" width="68" style="33" customWidth="1"/>
    <col min="3083" max="3328" width="9" style="33"/>
    <col min="3329" max="3329" width="5.25" style="33" customWidth="1"/>
    <col min="3330" max="3330" width="8.5" style="33" customWidth="1"/>
    <col min="3331" max="3331" width="9.25" style="33" customWidth="1"/>
    <col min="3332" max="3332" width="5.625" style="33" customWidth="1"/>
    <col min="3333" max="3333" width="24.625" style="33" customWidth="1"/>
    <col min="3334" max="3334" width="13.375" style="33" customWidth="1"/>
    <col min="3335" max="3335" width="14.875" style="33" customWidth="1"/>
    <col min="3336" max="3336" width="13.5" style="33" customWidth="1"/>
    <col min="3337" max="3337" width="12.625" style="33" customWidth="1"/>
    <col min="3338" max="3338" width="68" style="33" customWidth="1"/>
    <col min="3339" max="3584" width="9" style="33"/>
    <col min="3585" max="3585" width="5.25" style="33" customWidth="1"/>
    <col min="3586" max="3586" width="8.5" style="33" customWidth="1"/>
    <col min="3587" max="3587" width="9.25" style="33" customWidth="1"/>
    <col min="3588" max="3588" width="5.625" style="33" customWidth="1"/>
    <col min="3589" max="3589" width="24.625" style="33" customWidth="1"/>
    <col min="3590" max="3590" width="13.375" style="33" customWidth="1"/>
    <col min="3591" max="3591" width="14.875" style="33" customWidth="1"/>
    <col min="3592" max="3592" width="13.5" style="33" customWidth="1"/>
    <col min="3593" max="3593" width="12.625" style="33" customWidth="1"/>
    <col min="3594" max="3594" width="68" style="33" customWidth="1"/>
    <col min="3595" max="3840" width="9" style="33"/>
    <col min="3841" max="3841" width="5.25" style="33" customWidth="1"/>
    <col min="3842" max="3842" width="8.5" style="33" customWidth="1"/>
    <col min="3843" max="3843" width="9.25" style="33" customWidth="1"/>
    <col min="3844" max="3844" width="5.625" style="33" customWidth="1"/>
    <col min="3845" max="3845" width="24.625" style="33" customWidth="1"/>
    <col min="3846" max="3846" width="13.375" style="33" customWidth="1"/>
    <col min="3847" max="3847" width="14.875" style="33" customWidth="1"/>
    <col min="3848" max="3848" width="13.5" style="33" customWidth="1"/>
    <col min="3849" max="3849" width="12.625" style="33" customWidth="1"/>
    <col min="3850" max="3850" width="68" style="33" customWidth="1"/>
    <col min="3851" max="4096" width="9" style="33"/>
    <col min="4097" max="4097" width="5.25" style="33" customWidth="1"/>
    <col min="4098" max="4098" width="8.5" style="33" customWidth="1"/>
    <col min="4099" max="4099" width="9.25" style="33" customWidth="1"/>
    <col min="4100" max="4100" width="5.625" style="33" customWidth="1"/>
    <col min="4101" max="4101" width="24.625" style="33" customWidth="1"/>
    <col min="4102" max="4102" width="13.375" style="33" customWidth="1"/>
    <col min="4103" max="4103" width="14.875" style="33" customWidth="1"/>
    <col min="4104" max="4104" width="13.5" style="33" customWidth="1"/>
    <col min="4105" max="4105" width="12.625" style="33" customWidth="1"/>
    <col min="4106" max="4106" width="68" style="33" customWidth="1"/>
    <col min="4107" max="4352" width="9" style="33"/>
    <col min="4353" max="4353" width="5.25" style="33" customWidth="1"/>
    <col min="4354" max="4354" width="8.5" style="33" customWidth="1"/>
    <col min="4355" max="4355" width="9.25" style="33" customWidth="1"/>
    <col min="4356" max="4356" width="5.625" style="33" customWidth="1"/>
    <col min="4357" max="4357" width="24.625" style="33" customWidth="1"/>
    <col min="4358" max="4358" width="13.375" style="33" customWidth="1"/>
    <col min="4359" max="4359" width="14.875" style="33" customWidth="1"/>
    <col min="4360" max="4360" width="13.5" style="33" customWidth="1"/>
    <col min="4361" max="4361" width="12.625" style="33" customWidth="1"/>
    <col min="4362" max="4362" width="68" style="33" customWidth="1"/>
    <col min="4363" max="4608" width="9" style="33"/>
    <col min="4609" max="4609" width="5.25" style="33" customWidth="1"/>
    <col min="4610" max="4610" width="8.5" style="33" customWidth="1"/>
    <col min="4611" max="4611" width="9.25" style="33" customWidth="1"/>
    <col min="4612" max="4612" width="5.625" style="33" customWidth="1"/>
    <col min="4613" max="4613" width="24.625" style="33" customWidth="1"/>
    <col min="4614" max="4614" width="13.375" style="33" customWidth="1"/>
    <col min="4615" max="4615" width="14.875" style="33" customWidth="1"/>
    <col min="4616" max="4616" width="13.5" style="33" customWidth="1"/>
    <col min="4617" max="4617" width="12.625" style="33" customWidth="1"/>
    <col min="4618" max="4618" width="68" style="33" customWidth="1"/>
    <col min="4619" max="4864" width="9" style="33"/>
    <col min="4865" max="4865" width="5.25" style="33" customWidth="1"/>
    <col min="4866" max="4866" width="8.5" style="33" customWidth="1"/>
    <col min="4867" max="4867" width="9.25" style="33" customWidth="1"/>
    <col min="4868" max="4868" width="5.625" style="33" customWidth="1"/>
    <col min="4869" max="4869" width="24.625" style="33" customWidth="1"/>
    <col min="4870" max="4870" width="13.375" style="33" customWidth="1"/>
    <col min="4871" max="4871" width="14.875" style="33" customWidth="1"/>
    <col min="4872" max="4872" width="13.5" style="33" customWidth="1"/>
    <col min="4873" max="4873" width="12.625" style="33" customWidth="1"/>
    <col min="4874" max="4874" width="68" style="33" customWidth="1"/>
    <col min="4875" max="5120" width="9" style="33"/>
    <col min="5121" max="5121" width="5.25" style="33" customWidth="1"/>
    <col min="5122" max="5122" width="8.5" style="33" customWidth="1"/>
    <col min="5123" max="5123" width="9.25" style="33" customWidth="1"/>
    <col min="5124" max="5124" width="5.625" style="33" customWidth="1"/>
    <col min="5125" max="5125" width="24.625" style="33" customWidth="1"/>
    <col min="5126" max="5126" width="13.375" style="33" customWidth="1"/>
    <col min="5127" max="5127" width="14.875" style="33" customWidth="1"/>
    <col min="5128" max="5128" width="13.5" style="33" customWidth="1"/>
    <col min="5129" max="5129" width="12.625" style="33" customWidth="1"/>
    <col min="5130" max="5130" width="68" style="33" customWidth="1"/>
    <col min="5131" max="5376" width="9" style="33"/>
    <col min="5377" max="5377" width="5.25" style="33" customWidth="1"/>
    <col min="5378" max="5378" width="8.5" style="33" customWidth="1"/>
    <col min="5379" max="5379" width="9.25" style="33" customWidth="1"/>
    <col min="5380" max="5380" width="5.625" style="33" customWidth="1"/>
    <col min="5381" max="5381" width="24.625" style="33" customWidth="1"/>
    <col min="5382" max="5382" width="13.375" style="33" customWidth="1"/>
    <col min="5383" max="5383" width="14.875" style="33" customWidth="1"/>
    <col min="5384" max="5384" width="13.5" style="33" customWidth="1"/>
    <col min="5385" max="5385" width="12.625" style="33" customWidth="1"/>
    <col min="5386" max="5386" width="68" style="33" customWidth="1"/>
    <col min="5387" max="5632" width="9" style="33"/>
    <col min="5633" max="5633" width="5.25" style="33" customWidth="1"/>
    <col min="5634" max="5634" width="8.5" style="33" customWidth="1"/>
    <col min="5635" max="5635" width="9.25" style="33" customWidth="1"/>
    <col min="5636" max="5636" width="5.625" style="33" customWidth="1"/>
    <col min="5637" max="5637" width="24.625" style="33" customWidth="1"/>
    <col min="5638" max="5638" width="13.375" style="33" customWidth="1"/>
    <col min="5639" max="5639" width="14.875" style="33" customWidth="1"/>
    <col min="5640" max="5640" width="13.5" style="33" customWidth="1"/>
    <col min="5641" max="5641" width="12.625" style="33" customWidth="1"/>
    <col min="5642" max="5642" width="68" style="33" customWidth="1"/>
    <col min="5643" max="5888" width="9" style="33"/>
    <col min="5889" max="5889" width="5.25" style="33" customWidth="1"/>
    <col min="5890" max="5890" width="8.5" style="33" customWidth="1"/>
    <col min="5891" max="5891" width="9.25" style="33" customWidth="1"/>
    <col min="5892" max="5892" width="5.625" style="33" customWidth="1"/>
    <col min="5893" max="5893" width="24.625" style="33" customWidth="1"/>
    <col min="5894" max="5894" width="13.375" style="33" customWidth="1"/>
    <col min="5895" max="5895" width="14.875" style="33" customWidth="1"/>
    <col min="5896" max="5896" width="13.5" style="33" customWidth="1"/>
    <col min="5897" max="5897" width="12.625" style="33" customWidth="1"/>
    <col min="5898" max="5898" width="68" style="33" customWidth="1"/>
    <col min="5899" max="6144" width="9" style="33"/>
    <col min="6145" max="6145" width="5.25" style="33" customWidth="1"/>
    <col min="6146" max="6146" width="8.5" style="33" customWidth="1"/>
    <col min="6147" max="6147" width="9.25" style="33" customWidth="1"/>
    <col min="6148" max="6148" width="5.625" style="33" customWidth="1"/>
    <col min="6149" max="6149" width="24.625" style="33" customWidth="1"/>
    <col min="6150" max="6150" width="13.375" style="33" customWidth="1"/>
    <col min="6151" max="6151" width="14.875" style="33" customWidth="1"/>
    <col min="6152" max="6152" width="13.5" style="33" customWidth="1"/>
    <col min="6153" max="6153" width="12.625" style="33" customWidth="1"/>
    <col min="6154" max="6154" width="68" style="33" customWidth="1"/>
    <col min="6155" max="6400" width="9" style="33"/>
    <col min="6401" max="6401" width="5.25" style="33" customWidth="1"/>
    <col min="6402" max="6402" width="8.5" style="33" customWidth="1"/>
    <col min="6403" max="6403" width="9.25" style="33" customWidth="1"/>
    <col min="6404" max="6404" width="5.625" style="33" customWidth="1"/>
    <col min="6405" max="6405" width="24.625" style="33" customWidth="1"/>
    <col min="6406" max="6406" width="13.375" style="33" customWidth="1"/>
    <col min="6407" max="6407" width="14.875" style="33" customWidth="1"/>
    <col min="6408" max="6408" width="13.5" style="33" customWidth="1"/>
    <col min="6409" max="6409" width="12.625" style="33" customWidth="1"/>
    <col min="6410" max="6410" width="68" style="33" customWidth="1"/>
    <col min="6411" max="6656" width="9" style="33"/>
    <col min="6657" max="6657" width="5.25" style="33" customWidth="1"/>
    <col min="6658" max="6658" width="8.5" style="33" customWidth="1"/>
    <col min="6659" max="6659" width="9.25" style="33" customWidth="1"/>
    <col min="6660" max="6660" width="5.625" style="33" customWidth="1"/>
    <col min="6661" max="6661" width="24.625" style="33" customWidth="1"/>
    <col min="6662" max="6662" width="13.375" style="33" customWidth="1"/>
    <col min="6663" max="6663" width="14.875" style="33" customWidth="1"/>
    <col min="6664" max="6664" width="13.5" style="33" customWidth="1"/>
    <col min="6665" max="6665" width="12.625" style="33" customWidth="1"/>
    <col min="6666" max="6666" width="68" style="33" customWidth="1"/>
    <col min="6667" max="6912" width="9" style="33"/>
    <col min="6913" max="6913" width="5.25" style="33" customWidth="1"/>
    <col min="6914" max="6914" width="8.5" style="33" customWidth="1"/>
    <col min="6915" max="6915" width="9.25" style="33" customWidth="1"/>
    <col min="6916" max="6916" width="5.625" style="33" customWidth="1"/>
    <col min="6917" max="6917" width="24.625" style="33" customWidth="1"/>
    <col min="6918" max="6918" width="13.375" style="33" customWidth="1"/>
    <col min="6919" max="6919" width="14.875" style="33" customWidth="1"/>
    <col min="6920" max="6920" width="13.5" style="33" customWidth="1"/>
    <col min="6921" max="6921" width="12.625" style="33" customWidth="1"/>
    <col min="6922" max="6922" width="68" style="33" customWidth="1"/>
    <col min="6923" max="7168" width="9" style="33"/>
    <col min="7169" max="7169" width="5.25" style="33" customWidth="1"/>
    <col min="7170" max="7170" width="8.5" style="33" customWidth="1"/>
    <col min="7171" max="7171" width="9.25" style="33" customWidth="1"/>
    <col min="7172" max="7172" width="5.625" style="33" customWidth="1"/>
    <col min="7173" max="7173" width="24.625" style="33" customWidth="1"/>
    <col min="7174" max="7174" width="13.375" style="33" customWidth="1"/>
    <col min="7175" max="7175" width="14.875" style="33" customWidth="1"/>
    <col min="7176" max="7176" width="13.5" style="33" customWidth="1"/>
    <col min="7177" max="7177" width="12.625" style="33" customWidth="1"/>
    <col min="7178" max="7178" width="68" style="33" customWidth="1"/>
    <col min="7179" max="7424" width="9" style="33"/>
    <col min="7425" max="7425" width="5.25" style="33" customWidth="1"/>
    <col min="7426" max="7426" width="8.5" style="33" customWidth="1"/>
    <col min="7427" max="7427" width="9.25" style="33" customWidth="1"/>
    <col min="7428" max="7428" width="5.625" style="33" customWidth="1"/>
    <col min="7429" max="7429" width="24.625" style="33" customWidth="1"/>
    <col min="7430" max="7430" width="13.375" style="33" customWidth="1"/>
    <col min="7431" max="7431" width="14.875" style="33" customWidth="1"/>
    <col min="7432" max="7432" width="13.5" style="33" customWidth="1"/>
    <col min="7433" max="7433" width="12.625" style="33" customWidth="1"/>
    <col min="7434" max="7434" width="68" style="33" customWidth="1"/>
    <col min="7435" max="7680" width="9" style="33"/>
    <col min="7681" max="7681" width="5.25" style="33" customWidth="1"/>
    <col min="7682" max="7682" width="8.5" style="33" customWidth="1"/>
    <col min="7683" max="7683" width="9.25" style="33" customWidth="1"/>
    <col min="7684" max="7684" width="5.625" style="33" customWidth="1"/>
    <col min="7685" max="7685" width="24.625" style="33" customWidth="1"/>
    <col min="7686" max="7686" width="13.375" style="33" customWidth="1"/>
    <col min="7687" max="7687" width="14.875" style="33" customWidth="1"/>
    <col min="7688" max="7688" width="13.5" style="33" customWidth="1"/>
    <col min="7689" max="7689" width="12.625" style="33" customWidth="1"/>
    <col min="7690" max="7690" width="68" style="33" customWidth="1"/>
    <col min="7691" max="7936" width="9" style="33"/>
    <col min="7937" max="7937" width="5.25" style="33" customWidth="1"/>
    <col min="7938" max="7938" width="8.5" style="33" customWidth="1"/>
    <col min="7939" max="7939" width="9.25" style="33" customWidth="1"/>
    <col min="7940" max="7940" width="5.625" style="33" customWidth="1"/>
    <col min="7941" max="7941" width="24.625" style="33" customWidth="1"/>
    <col min="7942" max="7942" width="13.375" style="33" customWidth="1"/>
    <col min="7943" max="7943" width="14.875" style="33" customWidth="1"/>
    <col min="7944" max="7944" width="13.5" style="33" customWidth="1"/>
    <col min="7945" max="7945" width="12.625" style="33" customWidth="1"/>
    <col min="7946" max="7946" width="68" style="33" customWidth="1"/>
    <col min="7947" max="8192" width="9" style="33"/>
    <col min="8193" max="8193" width="5.25" style="33" customWidth="1"/>
    <col min="8194" max="8194" width="8.5" style="33" customWidth="1"/>
    <col min="8195" max="8195" width="9.25" style="33" customWidth="1"/>
    <col min="8196" max="8196" width="5.625" style="33" customWidth="1"/>
    <col min="8197" max="8197" width="24.625" style="33" customWidth="1"/>
    <col min="8198" max="8198" width="13.375" style="33" customWidth="1"/>
    <col min="8199" max="8199" width="14.875" style="33" customWidth="1"/>
    <col min="8200" max="8200" width="13.5" style="33" customWidth="1"/>
    <col min="8201" max="8201" width="12.625" style="33" customWidth="1"/>
    <col min="8202" max="8202" width="68" style="33" customWidth="1"/>
    <col min="8203" max="8448" width="9" style="33"/>
    <col min="8449" max="8449" width="5.25" style="33" customWidth="1"/>
    <col min="8450" max="8450" width="8.5" style="33" customWidth="1"/>
    <col min="8451" max="8451" width="9.25" style="33" customWidth="1"/>
    <col min="8452" max="8452" width="5.625" style="33" customWidth="1"/>
    <col min="8453" max="8453" width="24.625" style="33" customWidth="1"/>
    <col min="8454" max="8454" width="13.375" style="33" customWidth="1"/>
    <col min="8455" max="8455" width="14.875" style="33" customWidth="1"/>
    <col min="8456" max="8456" width="13.5" style="33" customWidth="1"/>
    <col min="8457" max="8457" width="12.625" style="33" customWidth="1"/>
    <col min="8458" max="8458" width="68" style="33" customWidth="1"/>
    <col min="8459" max="8704" width="9" style="33"/>
    <col min="8705" max="8705" width="5.25" style="33" customWidth="1"/>
    <col min="8706" max="8706" width="8.5" style="33" customWidth="1"/>
    <col min="8707" max="8707" width="9.25" style="33" customWidth="1"/>
    <col min="8708" max="8708" width="5.625" style="33" customWidth="1"/>
    <col min="8709" max="8709" width="24.625" style="33" customWidth="1"/>
    <col min="8710" max="8710" width="13.375" style="33" customWidth="1"/>
    <col min="8711" max="8711" width="14.875" style="33" customWidth="1"/>
    <col min="8712" max="8712" width="13.5" style="33" customWidth="1"/>
    <col min="8713" max="8713" width="12.625" style="33" customWidth="1"/>
    <col min="8714" max="8714" width="68" style="33" customWidth="1"/>
    <col min="8715" max="8960" width="9" style="33"/>
    <col min="8961" max="8961" width="5.25" style="33" customWidth="1"/>
    <col min="8962" max="8962" width="8.5" style="33" customWidth="1"/>
    <col min="8963" max="8963" width="9.25" style="33" customWidth="1"/>
    <col min="8964" max="8964" width="5.625" style="33" customWidth="1"/>
    <col min="8965" max="8965" width="24.625" style="33" customWidth="1"/>
    <col min="8966" max="8966" width="13.375" style="33" customWidth="1"/>
    <col min="8967" max="8967" width="14.875" style="33" customWidth="1"/>
    <col min="8968" max="8968" width="13.5" style="33" customWidth="1"/>
    <col min="8969" max="8969" width="12.625" style="33" customWidth="1"/>
    <col min="8970" max="8970" width="68" style="33" customWidth="1"/>
    <col min="8971" max="9216" width="9" style="33"/>
    <col min="9217" max="9217" width="5.25" style="33" customWidth="1"/>
    <col min="9218" max="9218" width="8.5" style="33" customWidth="1"/>
    <col min="9219" max="9219" width="9.25" style="33" customWidth="1"/>
    <col min="9220" max="9220" width="5.625" style="33" customWidth="1"/>
    <col min="9221" max="9221" width="24.625" style="33" customWidth="1"/>
    <col min="9222" max="9222" width="13.375" style="33" customWidth="1"/>
    <col min="9223" max="9223" width="14.875" style="33" customWidth="1"/>
    <col min="9224" max="9224" width="13.5" style="33" customWidth="1"/>
    <col min="9225" max="9225" width="12.625" style="33" customWidth="1"/>
    <col min="9226" max="9226" width="68" style="33" customWidth="1"/>
    <col min="9227" max="9472" width="9" style="33"/>
    <col min="9473" max="9473" width="5.25" style="33" customWidth="1"/>
    <col min="9474" max="9474" width="8.5" style="33" customWidth="1"/>
    <col min="9475" max="9475" width="9.25" style="33" customWidth="1"/>
    <col min="9476" max="9476" width="5.625" style="33" customWidth="1"/>
    <col min="9477" max="9477" width="24.625" style="33" customWidth="1"/>
    <col min="9478" max="9478" width="13.375" style="33" customWidth="1"/>
    <col min="9479" max="9479" width="14.875" style="33" customWidth="1"/>
    <col min="9480" max="9480" width="13.5" style="33" customWidth="1"/>
    <col min="9481" max="9481" width="12.625" style="33" customWidth="1"/>
    <col min="9482" max="9482" width="68" style="33" customWidth="1"/>
    <col min="9483" max="9728" width="9" style="33"/>
    <col min="9729" max="9729" width="5.25" style="33" customWidth="1"/>
    <col min="9730" max="9730" width="8.5" style="33" customWidth="1"/>
    <col min="9731" max="9731" width="9.25" style="33" customWidth="1"/>
    <col min="9732" max="9732" width="5.625" style="33" customWidth="1"/>
    <col min="9733" max="9733" width="24.625" style="33" customWidth="1"/>
    <col min="9734" max="9734" width="13.375" style="33" customWidth="1"/>
    <col min="9735" max="9735" width="14.875" style="33" customWidth="1"/>
    <col min="9736" max="9736" width="13.5" style="33" customWidth="1"/>
    <col min="9737" max="9737" width="12.625" style="33" customWidth="1"/>
    <col min="9738" max="9738" width="68" style="33" customWidth="1"/>
    <col min="9739" max="9984" width="9" style="33"/>
    <col min="9985" max="9985" width="5.25" style="33" customWidth="1"/>
    <col min="9986" max="9986" width="8.5" style="33" customWidth="1"/>
    <col min="9987" max="9987" width="9.25" style="33" customWidth="1"/>
    <col min="9988" max="9988" width="5.625" style="33" customWidth="1"/>
    <col min="9989" max="9989" width="24.625" style="33" customWidth="1"/>
    <col min="9990" max="9990" width="13.375" style="33" customWidth="1"/>
    <col min="9991" max="9991" width="14.875" style="33" customWidth="1"/>
    <col min="9992" max="9992" width="13.5" style="33" customWidth="1"/>
    <col min="9993" max="9993" width="12.625" style="33" customWidth="1"/>
    <col min="9994" max="9994" width="68" style="33" customWidth="1"/>
    <col min="9995" max="10240" width="9" style="33"/>
    <col min="10241" max="10241" width="5.25" style="33" customWidth="1"/>
    <col min="10242" max="10242" width="8.5" style="33" customWidth="1"/>
    <col min="10243" max="10243" width="9.25" style="33" customWidth="1"/>
    <col min="10244" max="10244" width="5.625" style="33" customWidth="1"/>
    <col min="10245" max="10245" width="24.625" style="33" customWidth="1"/>
    <col min="10246" max="10246" width="13.375" style="33" customWidth="1"/>
    <col min="10247" max="10247" width="14.875" style="33" customWidth="1"/>
    <col min="10248" max="10248" width="13.5" style="33" customWidth="1"/>
    <col min="10249" max="10249" width="12.625" style="33" customWidth="1"/>
    <col min="10250" max="10250" width="68" style="33" customWidth="1"/>
    <col min="10251" max="10496" width="9" style="33"/>
    <col min="10497" max="10497" width="5.25" style="33" customWidth="1"/>
    <col min="10498" max="10498" width="8.5" style="33" customWidth="1"/>
    <col min="10499" max="10499" width="9.25" style="33" customWidth="1"/>
    <col min="10500" max="10500" width="5.625" style="33" customWidth="1"/>
    <col min="10501" max="10501" width="24.625" style="33" customWidth="1"/>
    <col min="10502" max="10502" width="13.375" style="33" customWidth="1"/>
    <col min="10503" max="10503" width="14.875" style="33" customWidth="1"/>
    <col min="10504" max="10504" width="13.5" style="33" customWidth="1"/>
    <col min="10505" max="10505" width="12.625" style="33" customWidth="1"/>
    <col min="10506" max="10506" width="68" style="33" customWidth="1"/>
    <col min="10507" max="10752" width="9" style="33"/>
    <col min="10753" max="10753" width="5.25" style="33" customWidth="1"/>
    <col min="10754" max="10754" width="8.5" style="33" customWidth="1"/>
    <col min="10755" max="10755" width="9.25" style="33" customWidth="1"/>
    <col min="10756" max="10756" width="5.625" style="33" customWidth="1"/>
    <col min="10757" max="10757" width="24.625" style="33" customWidth="1"/>
    <col min="10758" max="10758" width="13.375" style="33" customWidth="1"/>
    <col min="10759" max="10759" width="14.875" style="33" customWidth="1"/>
    <col min="10760" max="10760" width="13.5" style="33" customWidth="1"/>
    <col min="10761" max="10761" width="12.625" style="33" customWidth="1"/>
    <col min="10762" max="10762" width="68" style="33" customWidth="1"/>
    <col min="10763" max="11008" width="9" style="33"/>
    <col min="11009" max="11009" width="5.25" style="33" customWidth="1"/>
    <col min="11010" max="11010" width="8.5" style="33" customWidth="1"/>
    <col min="11011" max="11011" width="9.25" style="33" customWidth="1"/>
    <col min="11012" max="11012" width="5.625" style="33" customWidth="1"/>
    <col min="11013" max="11013" width="24.625" style="33" customWidth="1"/>
    <col min="11014" max="11014" width="13.375" style="33" customWidth="1"/>
    <col min="11015" max="11015" width="14.875" style="33" customWidth="1"/>
    <col min="11016" max="11016" width="13.5" style="33" customWidth="1"/>
    <col min="11017" max="11017" width="12.625" style="33" customWidth="1"/>
    <col min="11018" max="11018" width="68" style="33" customWidth="1"/>
    <col min="11019" max="11264" width="9" style="33"/>
    <col min="11265" max="11265" width="5.25" style="33" customWidth="1"/>
    <col min="11266" max="11266" width="8.5" style="33" customWidth="1"/>
    <col min="11267" max="11267" width="9.25" style="33" customWidth="1"/>
    <col min="11268" max="11268" width="5.625" style="33" customWidth="1"/>
    <col min="11269" max="11269" width="24.625" style="33" customWidth="1"/>
    <col min="11270" max="11270" width="13.375" style="33" customWidth="1"/>
    <col min="11271" max="11271" width="14.875" style="33" customWidth="1"/>
    <col min="11272" max="11272" width="13.5" style="33" customWidth="1"/>
    <col min="11273" max="11273" width="12.625" style="33" customWidth="1"/>
    <col min="11274" max="11274" width="68" style="33" customWidth="1"/>
    <col min="11275" max="11520" width="9" style="33"/>
    <col min="11521" max="11521" width="5.25" style="33" customWidth="1"/>
    <col min="11522" max="11522" width="8.5" style="33" customWidth="1"/>
    <col min="11523" max="11523" width="9.25" style="33" customWidth="1"/>
    <col min="11524" max="11524" width="5.625" style="33" customWidth="1"/>
    <col min="11525" max="11525" width="24.625" style="33" customWidth="1"/>
    <col min="11526" max="11526" width="13.375" style="33" customWidth="1"/>
    <col min="11527" max="11527" width="14.875" style="33" customWidth="1"/>
    <col min="11528" max="11528" width="13.5" style="33" customWidth="1"/>
    <col min="11529" max="11529" width="12.625" style="33" customWidth="1"/>
    <col min="11530" max="11530" width="68" style="33" customWidth="1"/>
    <col min="11531" max="11776" width="9" style="33"/>
    <col min="11777" max="11777" width="5.25" style="33" customWidth="1"/>
    <col min="11778" max="11778" width="8.5" style="33" customWidth="1"/>
    <col min="11779" max="11779" width="9.25" style="33" customWidth="1"/>
    <col min="11780" max="11780" width="5.625" style="33" customWidth="1"/>
    <col min="11781" max="11781" width="24.625" style="33" customWidth="1"/>
    <col min="11782" max="11782" width="13.375" style="33" customWidth="1"/>
    <col min="11783" max="11783" width="14.875" style="33" customWidth="1"/>
    <col min="11784" max="11784" width="13.5" style="33" customWidth="1"/>
    <col min="11785" max="11785" width="12.625" style="33" customWidth="1"/>
    <col min="11786" max="11786" width="68" style="33" customWidth="1"/>
    <col min="11787" max="12032" width="9" style="33"/>
    <col min="12033" max="12033" width="5.25" style="33" customWidth="1"/>
    <col min="12034" max="12034" width="8.5" style="33" customWidth="1"/>
    <col min="12035" max="12035" width="9.25" style="33" customWidth="1"/>
    <col min="12036" max="12036" width="5.625" style="33" customWidth="1"/>
    <col min="12037" max="12037" width="24.625" style="33" customWidth="1"/>
    <col min="12038" max="12038" width="13.375" style="33" customWidth="1"/>
    <col min="12039" max="12039" width="14.875" style="33" customWidth="1"/>
    <col min="12040" max="12040" width="13.5" style="33" customWidth="1"/>
    <col min="12041" max="12041" width="12.625" style="33" customWidth="1"/>
    <col min="12042" max="12042" width="68" style="33" customWidth="1"/>
    <col min="12043" max="12288" width="9" style="33"/>
    <col min="12289" max="12289" width="5.25" style="33" customWidth="1"/>
    <col min="12290" max="12290" width="8.5" style="33" customWidth="1"/>
    <col min="12291" max="12291" width="9.25" style="33" customWidth="1"/>
    <col min="12292" max="12292" width="5.625" style="33" customWidth="1"/>
    <col min="12293" max="12293" width="24.625" style="33" customWidth="1"/>
    <col min="12294" max="12294" width="13.375" style="33" customWidth="1"/>
    <col min="12295" max="12295" width="14.875" style="33" customWidth="1"/>
    <col min="12296" max="12296" width="13.5" style="33" customWidth="1"/>
    <col min="12297" max="12297" width="12.625" style="33" customWidth="1"/>
    <col min="12298" max="12298" width="68" style="33" customWidth="1"/>
    <col min="12299" max="12544" width="9" style="33"/>
    <col min="12545" max="12545" width="5.25" style="33" customWidth="1"/>
    <col min="12546" max="12546" width="8.5" style="33" customWidth="1"/>
    <col min="12547" max="12547" width="9.25" style="33" customWidth="1"/>
    <col min="12548" max="12548" width="5.625" style="33" customWidth="1"/>
    <col min="12549" max="12549" width="24.625" style="33" customWidth="1"/>
    <col min="12550" max="12550" width="13.375" style="33" customWidth="1"/>
    <col min="12551" max="12551" width="14.875" style="33" customWidth="1"/>
    <col min="12552" max="12552" width="13.5" style="33" customWidth="1"/>
    <col min="12553" max="12553" width="12.625" style="33" customWidth="1"/>
    <col min="12554" max="12554" width="68" style="33" customWidth="1"/>
    <col min="12555" max="12800" width="9" style="33"/>
    <col min="12801" max="12801" width="5.25" style="33" customWidth="1"/>
    <col min="12802" max="12802" width="8.5" style="33" customWidth="1"/>
    <col min="12803" max="12803" width="9.25" style="33" customWidth="1"/>
    <col min="12804" max="12804" width="5.625" style="33" customWidth="1"/>
    <col min="12805" max="12805" width="24.625" style="33" customWidth="1"/>
    <col min="12806" max="12806" width="13.375" style="33" customWidth="1"/>
    <col min="12807" max="12807" width="14.875" style="33" customWidth="1"/>
    <col min="12808" max="12808" width="13.5" style="33" customWidth="1"/>
    <col min="12809" max="12809" width="12.625" style="33" customWidth="1"/>
    <col min="12810" max="12810" width="68" style="33" customWidth="1"/>
    <col min="12811" max="13056" width="9" style="33"/>
    <col min="13057" max="13057" width="5.25" style="33" customWidth="1"/>
    <col min="13058" max="13058" width="8.5" style="33" customWidth="1"/>
    <col min="13059" max="13059" width="9.25" style="33" customWidth="1"/>
    <col min="13060" max="13060" width="5.625" style="33" customWidth="1"/>
    <col min="13061" max="13061" width="24.625" style="33" customWidth="1"/>
    <col min="13062" max="13062" width="13.375" style="33" customWidth="1"/>
    <col min="13063" max="13063" width="14.875" style="33" customWidth="1"/>
    <col min="13064" max="13064" width="13.5" style="33" customWidth="1"/>
    <col min="13065" max="13065" width="12.625" style="33" customWidth="1"/>
    <col min="13066" max="13066" width="68" style="33" customWidth="1"/>
    <col min="13067" max="13312" width="9" style="33"/>
    <col min="13313" max="13313" width="5.25" style="33" customWidth="1"/>
    <col min="13314" max="13314" width="8.5" style="33" customWidth="1"/>
    <col min="13315" max="13315" width="9.25" style="33" customWidth="1"/>
    <col min="13316" max="13316" width="5.625" style="33" customWidth="1"/>
    <col min="13317" max="13317" width="24.625" style="33" customWidth="1"/>
    <col min="13318" max="13318" width="13.375" style="33" customWidth="1"/>
    <col min="13319" max="13319" width="14.875" style="33" customWidth="1"/>
    <col min="13320" max="13320" width="13.5" style="33" customWidth="1"/>
    <col min="13321" max="13321" width="12.625" style="33" customWidth="1"/>
    <col min="13322" max="13322" width="68" style="33" customWidth="1"/>
    <col min="13323" max="13568" width="9" style="33"/>
    <col min="13569" max="13569" width="5.25" style="33" customWidth="1"/>
    <col min="13570" max="13570" width="8.5" style="33" customWidth="1"/>
    <col min="13571" max="13571" width="9.25" style="33" customWidth="1"/>
    <col min="13572" max="13572" width="5.625" style="33" customWidth="1"/>
    <col min="13573" max="13573" width="24.625" style="33" customWidth="1"/>
    <col min="13574" max="13574" width="13.375" style="33" customWidth="1"/>
    <col min="13575" max="13575" width="14.875" style="33" customWidth="1"/>
    <col min="13576" max="13576" width="13.5" style="33" customWidth="1"/>
    <col min="13577" max="13577" width="12.625" style="33" customWidth="1"/>
    <col min="13578" max="13578" width="68" style="33" customWidth="1"/>
    <col min="13579" max="13824" width="9" style="33"/>
    <col min="13825" max="13825" width="5.25" style="33" customWidth="1"/>
    <col min="13826" max="13826" width="8.5" style="33" customWidth="1"/>
    <col min="13827" max="13827" width="9.25" style="33" customWidth="1"/>
    <col min="13828" max="13828" width="5.625" style="33" customWidth="1"/>
    <col min="13829" max="13829" width="24.625" style="33" customWidth="1"/>
    <col min="13830" max="13830" width="13.375" style="33" customWidth="1"/>
    <col min="13831" max="13831" width="14.875" style="33" customWidth="1"/>
    <col min="13832" max="13832" width="13.5" style="33" customWidth="1"/>
    <col min="13833" max="13833" width="12.625" style="33" customWidth="1"/>
    <col min="13834" max="13834" width="68" style="33" customWidth="1"/>
    <col min="13835" max="14080" width="9" style="33"/>
    <col min="14081" max="14081" width="5.25" style="33" customWidth="1"/>
    <col min="14082" max="14082" width="8.5" style="33" customWidth="1"/>
    <col min="14083" max="14083" width="9.25" style="33" customWidth="1"/>
    <col min="14084" max="14084" width="5.625" style="33" customWidth="1"/>
    <col min="14085" max="14085" width="24.625" style="33" customWidth="1"/>
    <col min="14086" max="14086" width="13.375" style="33" customWidth="1"/>
    <col min="14087" max="14087" width="14.875" style="33" customWidth="1"/>
    <col min="14088" max="14088" width="13.5" style="33" customWidth="1"/>
    <col min="14089" max="14089" width="12.625" style="33" customWidth="1"/>
    <col min="14090" max="14090" width="68" style="33" customWidth="1"/>
    <col min="14091" max="14336" width="9" style="33"/>
    <col min="14337" max="14337" width="5.25" style="33" customWidth="1"/>
    <col min="14338" max="14338" width="8.5" style="33" customWidth="1"/>
    <col min="14339" max="14339" width="9.25" style="33" customWidth="1"/>
    <col min="14340" max="14340" width="5.625" style="33" customWidth="1"/>
    <col min="14341" max="14341" width="24.625" style="33" customWidth="1"/>
    <col min="14342" max="14342" width="13.375" style="33" customWidth="1"/>
    <col min="14343" max="14343" width="14.875" style="33" customWidth="1"/>
    <col min="14344" max="14344" width="13.5" style="33" customWidth="1"/>
    <col min="14345" max="14345" width="12.625" style="33" customWidth="1"/>
    <col min="14346" max="14346" width="68" style="33" customWidth="1"/>
    <col min="14347" max="14592" width="9" style="33"/>
    <col min="14593" max="14593" width="5.25" style="33" customWidth="1"/>
    <col min="14594" max="14594" width="8.5" style="33" customWidth="1"/>
    <col min="14595" max="14595" width="9.25" style="33" customWidth="1"/>
    <col min="14596" max="14596" width="5.625" style="33" customWidth="1"/>
    <col min="14597" max="14597" width="24.625" style="33" customWidth="1"/>
    <col min="14598" max="14598" width="13.375" style="33" customWidth="1"/>
    <col min="14599" max="14599" width="14.875" style="33" customWidth="1"/>
    <col min="14600" max="14600" width="13.5" style="33" customWidth="1"/>
    <col min="14601" max="14601" width="12.625" style="33" customWidth="1"/>
    <col min="14602" max="14602" width="68" style="33" customWidth="1"/>
    <col min="14603" max="14848" width="9" style="33"/>
    <col min="14849" max="14849" width="5.25" style="33" customWidth="1"/>
    <col min="14850" max="14850" width="8.5" style="33" customWidth="1"/>
    <col min="14851" max="14851" width="9.25" style="33" customWidth="1"/>
    <col min="14852" max="14852" width="5.625" style="33" customWidth="1"/>
    <col min="14853" max="14853" width="24.625" style="33" customWidth="1"/>
    <col min="14854" max="14854" width="13.375" style="33" customWidth="1"/>
    <col min="14855" max="14855" width="14.875" style="33" customWidth="1"/>
    <col min="14856" max="14856" width="13.5" style="33" customWidth="1"/>
    <col min="14857" max="14857" width="12.625" style="33" customWidth="1"/>
    <col min="14858" max="14858" width="68" style="33" customWidth="1"/>
    <col min="14859" max="15104" width="9" style="33"/>
    <col min="15105" max="15105" width="5.25" style="33" customWidth="1"/>
    <col min="15106" max="15106" width="8.5" style="33" customWidth="1"/>
    <col min="15107" max="15107" width="9.25" style="33" customWidth="1"/>
    <col min="15108" max="15108" width="5.625" style="33" customWidth="1"/>
    <col min="15109" max="15109" width="24.625" style="33" customWidth="1"/>
    <col min="15110" max="15110" width="13.375" style="33" customWidth="1"/>
    <col min="15111" max="15111" width="14.875" style="33" customWidth="1"/>
    <col min="15112" max="15112" width="13.5" style="33" customWidth="1"/>
    <col min="15113" max="15113" width="12.625" style="33" customWidth="1"/>
    <col min="15114" max="15114" width="68" style="33" customWidth="1"/>
    <col min="15115" max="15360" width="9" style="33"/>
    <col min="15361" max="15361" width="5.25" style="33" customWidth="1"/>
    <col min="15362" max="15362" width="8.5" style="33" customWidth="1"/>
    <col min="15363" max="15363" width="9.25" style="33" customWidth="1"/>
    <col min="15364" max="15364" width="5.625" style="33" customWidth="1"/>
    <col min="15365" max="15365" width="24.625" style="33" customWidth="1"/>
    <col min="15366" max="15366" width="13.375" style="33" customWidth="1"/>
    <col min="15367" max="15367" width="14.875" style="33" customWidth="1"/>
    <col min="15368" max="15368" width="13.5" style="33" customWidth="1"/>
    <col min="15369" max="15369" width="12.625" style="33" customWidth="1"/>
    <col min="15370" max="15370" width="68" style="33" customWidth="1"/>
    <col min="15371" max="15616" width="9" style="33"/>
    <col min="15617" max="15617" width="5.25" style="33" customWidth="1"/>
    <col min="15618" max="15618" width="8.5" style="33" customWidth="1"/>
    <col min="15619" max="15619" width="9.25" style="33" customWidth="1"/>
    <col min="15620" max="15620" width="5.625" style="33" customWidth="1"/>
    <col min="15621" max="15621" width="24.625" style="33" customWidth="1"/>
    <col min="15622" max="15622" width="13.375" style="33" customWidth="1"/>
    <col min="15623" max="15623" width="14.875" style="33" customWidth="1"/>
    <col min="15624" max="15624" width="13.5" style="33" customWidth="1"/>
    <col min="15625" max="15625" width="12.625" style="33" customWidth="1"/>
    <col min="15626" max="15626" width="68" style="33" customWidth="1"/>
    <col min="15627" max="15872" width="9" style="33"/>
    <col min="15873" max="15873" width="5.25" style="33" customWidth="1"/>
    <col min="15874" max="15874" width="8.5" style="33" customWidth="1"/>
    <col min="15875" max="15875" width="9.25" style="33" customWidth="1"/>
    <col min="15876" max="15876" width="5.625" style="33" customWidth="1"/>
    <col min="15877" max="15877" width="24.625" style="33" customWidth="1"/>
    <col min="15878" max="15878" width="13.375" style="33" customWidth="1"/>
    <col min="15879" max="15879" width="14.875" style="33" customWidth="1"/>
    <col min="15880" max="15880" width="13.5" style="33" customWidth="1"/>
    <col min="15881" max="15881" width="12.625" style="33" customWidth="1"/>
    <col min="15882" max="15882" width="68" style="33" customWidth="1"/>
    <col min="15883" max="16128" width="9" style="33"/>
    <col min="16129" max="16129" width="5.25" style="33" customWidth="1"/>
    <col min="16130" max="16130" width="8.5" style="33" customWidth="1"/>
    <col min="16131" max="16131" width="9.25" style="33" customWidth="1"/>
    <col min="16132" max="16132" width="5.625" style="33" customWidth="1"/>
    <col min="16133" max="16133" width="24.625" style="33" customWidth="1"/>
    <col min="16134" max="16134" width="13.375" style="33" customWidth="1"/>
    <col min="16135" max="16135" width="14.875" style="33" customWidth="1"/>
    <col min="16136" max="16136" width="13.5" style="33" customWidth="1"/>
    <col min="16137" max="16137" width="12.625" style="33" customWidth="1"/>
    <col min="16138" max="16138" width="68" style="33" customWidth="1"/>
    <col min="16139" max="16384" width="9" style="33"/>
  </cols>
  <sheetData>
    <row r="1" spans="1:11" ht="80.099999999999994" customHeight="1">
      <c r="A1" s="94" t="s">
        <v>57</v>
      </c>
      <c r="B1" s="94"/>
      <c r="C1" s="94"/>
      <c r="D1" s="94"/>
      <c r="E1" s="94"/>
      <c r="F1" s="94"/>
      <c r="G1" s="94"/>
      <c r="H1" s="94"/>
      <c r="I1" s="94"/>
      <c r="J1" s="94"/>
      <c r="K1" s="94"/>
    </row>
    <row r="2" spans="1:11" ht="41.45" customHeight="1">
      <c r="A2" s="34"/>
      <c r="B2" s="34"/>
      <c r="C2" s="35"/>
      <c r="D2" s="35"/>
      <c r="E2" s="35"/>
      <c r="F2" s="35"/>
      <c r="G2" s="35"/>
      <c r="H2" s="35"/>
      <c r="I2" s="35"/>
      <c r="J2" s="39"/>
      <c r="K2" s="38"/>
    </row>
    <row r="3" spans="1:11" ht="90" customHeight="1">
      <c r="A3" s="44" t="s">
        <v>12</v>
      </c>
      <c r="B3" s="44" t="s">
        <v>11</v>
      </c>
      <c r="C3" s="44" t="s">
        <v>10</v>
      </c>
      <c r="D3" s="44" t="s">
        <v>9</v>
      </c>
      <c r="E3" s="44" t="s">
        <v>8</v>
      </c>
      <c r="F3" s="26" t="s">
        <v>7</v>
      </c>
      <c r="G3" s="44" t="s">
        <v>6</v>
      </c>
      <c r="H3" s="44" t="s">
        <v>5</v>
      </c>
      <c r="I3" s="44" t="s">
        <v>4</v>
      </c>
      <c r="J3" s="44" t="s">
        <v>3</v>
      </c>
      <c r="K3" s="44" t="s">
        <v>13</v>
      </c>
    </row>
    <row r="4" spans="1:11" ht="408" customHeight="1">
      <c r="A4" s="92" t="s">
        <v>14</v>
      </c>
      <c r="B4" s="95" t="s">
        <v>29</v>
      </c>
      <c r="C4" s="97" t="s">
        <v>78</v>
      </c>
      <c r="D4" s="97" t="s">
        <v>28</v>
      </c>
      <c r="E4" s="97" t="s">
        <v>79</v>
      </c>
      <c r="F4" s="99">
        <v>5550000</v>
      </c>
      <c r="G4" s="99">
        <v>2550000</v>
      </c>
      <c r="H4" s="101">
        <v>3000000</v>
      </c>
      <c r="I4" s="103">
        <v>2550000</v>
      </c>
      <c r="J4" s="104" t="s">
        <v>385</v>
      </c>
      <c r="K4" s="92" t="s">
        <v>0</v>
      </c>
    </row>
    <row r="5" spans="1:11" ht="300" customHeight="1">
      <c r="A5" s="92"/>
      <c r="B5" s="96"/>
      <c r="C5" s="98"/>
      <c r="D5" s="98"/>
      <c r="E5" s="98"/>
      <c r="F5" s="100"/>
      <c r="G5" s="100"/>
      <c r="H5" s="102"/>
      <c r="I5" s="103"/>
      <c r="J5" s="105"/>
      <c r="K5" s="92"/>
    </row>
    <row r="6" spans="1:11" ht="39.950000000000003" customHeight="1">
      <c r="A6" s="92" t="s">
        <v>2</v>
      </c>
      <c r="B6" s="92"/>
      <c r="C6" s="92"/>
      <c r="D6" s="92"/>
      <c r="E6" s="92"/>
      <c r="F6" s="37">
        <f>SUM(F4:F5)</f>
        <v>5550000</v>
      </c>
      <c r="G6" s="37">
        <f>SUM(G4:G5)</f>
        <v>2550000</v>
      </c>
      <c r="H6" s="37">
        <f>SUM(H4:H5)</f>
        <v>3000000</v>
      </c>
      <c r="I6" s="13">
        <f>SUM(I4)</f>
        <v>2550000</v>
      </c>
      <c r="J6" s="48"/>
      <c r="K6" s="36"/>
    </row>
    <row r="7" spans="1:11" ht="39.950000000000003" customHeight="1">
      <c r="A7" s="92" t="s">
        <v>1</v>
      </c>
      <c r="B7" s="92"/>
      <c r="C7" s="92"/>
      <c r="D7" s="92"/>
      <c r="E7" s="92"/>
      <c r="F7" s="92"/>
      <c r="G7" s="92"/>
      <c r="H7" s="92"/>
      <c r="I7" s="92"/>
      <c r="J7" s="92"/>
      <c r="K7" s="92"/>
    </row>
    <row r="8" spans="1:11" ht="88.5" customHeight="1">
      <c r="A8" s="93"/>
      <c r="B8" s="93"/>
      <c r="C8" s="93"/>
      <c r="D8" s="93"/>
      <c r="E8" s="93"/>
      <c r="F8" s="93"/>
      <c r="G8" s="93"/>
      <c r="H8" s="93"/>
      <c r="I8" s="93"/>
      <c r="J8" s="93"/>
      <c r="K8" s="93"/>
    </row>
  </sheetData>
  <mergeCells count="15">
    <mergeCell ref="A6:E6"/>
    <mergeCell ref="A7:K7"/>
    <mergeCell ref="A8:K8"/>
    <mergeCell ref="A1:K1"/>
    <mergeCell ref="A4:A5"/>
    <mergeCell ref="B4:B5"/>
    <mergeCell ref="C4:C5"/>
    <mergeCell ref="D4:D5"/>
    <mergeCell ref="E4:E5"/>
    <mergeCell ref="F4:F5"/>
    <mergeCell ref="G4:G5"/>
    <mergeCell ref="H4:H5"/>
    <mergeCell ref="I4:I5"/>
    <mergeCell ref="J4:J5"/>
    <mergeCell ref="K4:K5"/>
  </mergeCells>
  <phoneticPr fontId="1" type="noConversion"/>
  <printOptions horizontalCentered="1"/>
  <pageMargins left="0.39370078740157483" right="0.39370078740157483" top="0.59055118110236227" bottom="0.59055118110236227" header="0.51181102362204722" footer="0.51181102362204722"/>
  <pageSetup paperSize="8" scale="75" orientation="portrait" r:id="rId1"/>
  <headerFooter alignWithMargins="0"/>
</worksheet>
</file>

<file path=xl/worksheets/sheet10.xml><?xml version="1.0" encoding="utf-8"?>
<worksheet xmlns="http://schemas.openxmlformats.org/spreadsheetml/2006/main" xmlns:r="http://schemas.openxmlformats.org/officeDocument/2006/relationships">
  <sheetPr>
    <tabColor rgb="FFFFFF00"/>
  </sheetPr>
  <dimension ref="A1:K36"/>
  <sheetViews>
    <sheetView view="pageBreakPreview" zoomScale="50" zoomScaleNormal="40" zoomScaleSheetLayoutView="50" workbookViewId="0">
      <selection activeCell="K36" sqref="A1:K36"/>
    </sheetView>
  </sheetViews>
  <sheetFormatPr defaultRowHeight="16.5"/>
  <cols>
    <col min="1" max="1" width="5.25" style="33" customWidth="1"/>
    <col min="2" max="2" width="8.5" style="33" customWidth="1"/>
    <col min="3" max="3" width="9.25" style="33" customWidth="1"/>
    <col min="4" max="4" width="5.625" style="33" customWidth="1"/>
    <col min="5" max="5" width="24.625" style="33" customWidth="1"/>
    <col min="6" max="6" width="18.625" style="2" customWidth="1"/>
    <col min="7" max="7" width="17.375" style="33" customWidth="1"/>
    <col min="8" max="8" width="17" style="33" customWidth="1"/>
    <col min="9" max="9" width="18.375" style="33" customWidth="1"/>
    <col min="10" max="10" width="66.5" style="33" customWidth="1"/>
    <col min="11" max="256" width="9" style="33"/>
    <col min="257" max="257" width="5.25" style="33" customWidth="1"/>
    <col min="258" max="258" width="8.5" style="33" customWidth="1"/>
    <col min="259" max="259" width="9.25" style="33" customWidth="1"/>
    <col min="260" max="260" width="5.625" style="33" customWidth="1"/>
    <col min="261" max="261" width="24.625" style="33" customWidth="1"/>
    <col min="262" max="262" width="13.375" style="33" customWidth="1"/>
    <col min="263" max="263" width="14.875" style="33" customWidth="1"/>
    <col min="264" max="264" width="13.5" style="33" customWidth="1"/>
    <col min="265" max="265" width="13.25" style="33" customWidth="1"/>
    <col min="266" max="266" width="68" style="33" customWidth="1"/>
    <col min="267" max="512" width="9" style="33"/>
    <col min="513" max="513" width="5.25" style="33" customWidth="1"/>
    <col min="514" max="514" width="8.5" style="33" customWidth="1"/>
    <col min="515" max="515" width="9.25" style="33" customWidth="1"/>
    <col min="516" max="516" width="5.625" style="33" customWidth="1"/>
    <col min="517" max="517" width="24.625" style="33" customWidth="1"/>
    <col min="518" max="518" width="13.375" style="33" customWidth="1"/>
    <col min="519" max="519" width="14.875" style="33" customWidth="1"/>
    <col min="520" max="520" width="13.5" style="33" customWidth="1"/>
    <col min="521" max="521" width="13.25" style="33" customWidth="1"/>
    <col min="522" max="522" width="68" style="33" customWidth="1"/>
    <col min="523" max="768" width="9" style="33"/>
    <col min="769" max="769" width="5.25" style="33" customWidth="1"/>
    <col min="770" max="770" width="8.5" style="33" customWidth="1"/>
    <col min="771" max="771" width="9.25" style="33" customWidth="1"/>
    <col min="772" max="772" width="5.625" style="33" customWidth="1"/>
    <col min="773" max="773" width="24.625" style="33" customWidth="1"/>
    <col min="774" max="774" width="13.375" style="33" customWidth="1"/>
    <col min="775" max="775" width="14.875" style="33" customWidth="1"/>
    <col min="776" max="776" width="13.5" style="33" customWidth="1"/>
    <col min="777" max="777" width="13.25" style="33" customWidth="1"/>
    <col min="778" max="778" width="68" style="33" customWidth="1"/>
    <col min="779" max="1024" width="9" style="33"/>
    <col min="1025" max="1025" width="5.25" style="33" customWidth="1"/>
    <col min="1026" max="1026" width="8.5" style="33" customWidth="1"/>
    <col min="1027" max="1027" width="9.25" style="33" customWidth="1"/>
    <col min="1028" max="1028" width="5.625" style="33" customWidth="1"/>
    <col min="1029" max="1029" width="24.625" style="33" customWidth="1"/>
    <col min="1030" max="1030" width="13.375" style="33" customWidth="1"/>
    <col min="1031" max="1031" width="14.875" style="33" customWidth="1"/>
    <col min="1032" max="1032" width="13.5" style="33" customWidth="1"/>
    <col min="1033" max="1033" width="13.25" style="33" customWidth="1"/>
    <col min="1034" max="1034" width="68" style="33" customWidth="1"/>
    <col min="1035" max="1280" width="9" style="33"/>
    <col min="1281" max="1281" width="5.25" style="33" customWidth="1"/>
    <col min="1282" max="1282" width="8.5" style="33" customWidth="1"/>
    <col min="1283" max="1283" width="9.25" style="33" customWidth="1"/>
    <col min="1284" max="1284" width="5.625" style="33" customWidth="1"/>
    <col min="1285" max="1285" width="24.625" style="33" customWidth="1"/>
    <col min="1286" max="1286" width="13.375" style="33" customWidth="1"/>
    <col min="1287" max="1287" width="14.875" style="33" customWidth="1"/>
    <col min="1288" max="1288" width="13.5" style="33" customWidth="1"/>
    <col min="1289" max="1289" width="13.25" style="33" customWidth="1"/>
    <col min="1290" max="1290" width="68" style="33" customWidth="1"/>
    <col min="1291" max="1536" width="9" style="33"/>
    <col min="1537" max="1537" width="5.25" style="33" customWidth="1"/>
    <col min="1538" max="1538" width="8.5" style="33" customWidth="1"/>
    <col min="1539" max="1539" width="9.25" style="33" customWidth="1"/>
    <col min="1540" max="1540" width="5.625" style="33" customWidth="1"/>
    <col min="1541" max="1541" width="24.625" style="33" customWidth="1"/>
    <col min="1542" max="1542" width="13.375" style="33" customWidth="1"/>
    <col min="1543" max="1543" width="14.875" style="33" customWidth="1"/>
    <col min="1544" max="1544" width="13.5" style="33" customWidth="1"/>
    <col min="1545" max="1545" width="13.25" style="33" customWidth="1"/>
    <col min="1546" max="1546" width="68" style="33" customWidth="1"/>
    <col min="1547" max="1792" width="9" style="33"/>
    <col min="1793" max="1793" width="5.25" style="33" customWidth="1"/>
    <col min="1794" max="1794" width="8.5" style="33" customWidth="1"/>
    <col min="1795" max="1795" width="9.25" style="33" customWidth="1"/>
    <col min="1796" max="1796" width="5.625" style="33" customWidth="1"/>
    <col min="1797" max="1797" width="24.625" style="33" customWidth="1"/>
    <col min="1798" max="1798" width="13.375" style="33" customWidth="1"/>
    <col min="1799" max="1799" width="14.875" style="33" customWidth="1"/>
    <col min="1800" max="1800" width="13.5" style="33" customWidth="1"/>
    <col min="1801" max="1801" width="13.25" style="33" customWidth="1"/>
    <col min="1802" max="1802" width="68" style="33" customWidth="1"/>
    <col min="1803" max="2048" width="9" style="33"/>
    <col min="2049" max="2049" width="5.25" style="33" customWidth="1"/>
    <col min="2050" max="2050" width="8.5" style="33" customWidth="1"/>
    <col min="2051" max="2051" width="9.25" style="33" customWidth="1"/>
    <col min="2052" max="2052" width="5.625" style="33" customWidth="1"/>
    <col min="2053" max="2053" width="24.625" style="33" customWidth="1"/>
    <col min="2054" max="2054" width="13.375" style="33" customWidth="1"/>
    <col min="2055" max="2055" width="14.875" style="33" customWidth="1"/>
    <col min="2056" max="2056" width="13.5" style="33" customWidth="1"/>
    <col min="2057" max="2057" width="13.25" style="33" customWidth="1"/>
    <col min="2058" max="2058" width="68" style="33" customWidth="1"/>
    <col min="2059" max="2304" width="9" style="33"/>
    <col min="2305" max="2305" width="5.25" style="33" customWidth="1"/>
    <col min="2306" max="2306" width="8.5" style="33" customWidth="1"/>
    <col min="2307" max="2307" width="9.25" style="33" customWidth="1"/>
    <col min="2308" max="2308" width="5.625" style="33" customWidth="1"/>
    <col min="2309" max="2309" width="24.625" style="33" customWidth="1"/>
    <col min="2310" max="2310" width="13.375" style="33" customWidth="1"/>
    <col min="2311" max="2311" width="14.875" style="33" customWidth="1"/>
    <col min="2312" max="2312" width="13.5" style="33" customWidth="1"/>
    <col min="2313" max="2313" width="13.25" style="33" customWidth="1"/>
    <col min="2314" max="2314" width="68" style="33" customWidth="1"/>
    <col min="2315" max="2560" width="9" style="33"/>
    <col min="2561" max="2561" width="5.25" style="33" customWidth="1"/>
    <col min="2562" max="2562" width="8.5" style="33" customWidth="1"/>
    <col min="2563" max="2563" width="9.25" style="33" customWidth="1"/>
    <col min="2564" max="2564" width="5.625" style="33" customWidth="1"/>
    <col min="2565" max="2565" width="24.625" style="33" customWidth="1"/>
    <col min="2566" max="2566" width="13.375" style="33" customWidth="1"/>
    <col min="2567" max="2567" width="14.875" style="33" customWidth="1"/>
    <col min="2568" max="2568" width="13.5" style="33" customWidth="1"/>
    <col min="2569" max="2569" width="13.25" style="33" customWidth="1"/>
    <col min="2570" max="2570" width="68" style="33" customWidth="1"/>
    <col min="2571" max="2816" width="9" style="33"/>
    <col min="2817" max="2817" width="5.25" style="33" customWidth="1"/>
    <col min="2818" max="2818" width="8.5" style="33" customWidth="1"/>
    <col min="2819" max="2819" width="9.25" style="33" customWidth="1"/>
    <col min="2820" max="2820" width="5.625" style="33" customWidth="1"/>
    <col min="2821" max="2821" width="24.625" style="33" customWidth="1"/>
    <col min="2822" max="2822" width="13.375" style="33" customWidth="1"/>
    <col min="2823" max="2823" width="14.875" style="33" customWidth="1"/>
    <col min="2824" max="2824" width="13.5" style="33" customWidth="1"/>
    <col min="2825" max="2825" width="13.25" style="33" customWidth="1"/>
    <col min="2826" max="2826" width="68" style="33" customWidth="1"/>
    <col min="2827" max="3072" width="9" style="33"/>
    <col min="3073" max="3073" width="5.25" style="33" customWidth="1"/>
    <col min="3074" max="3074" width="8.5" style="33" customWidth="1"/>
    <col min="3075" max="3075" width="9.25" style="33" customWidth="1"/>
    <col min="3076" max="3076" width="5.625" style="33" customWidth="1"/>
    <col min="3077" max="3077" width="24.625" style="33" customWidth="1"/>
    <col min="3078" max="3078" width="13.375" style="33" customWidth="1"/>
    <col min="3079" max="3079" width="14.875" style="33" customWidth="1"/>
    <col min="3080" max="3080" width="13.5" style="33" customWidth="1"/>
    <col min="3081" max="3081" width="13.25" style="33" customWidth="1"/>
    <col min="3082" max="3082" width="68" style="33" customWidth="1"/>
    <col min="3083" max="3328" width="9" style="33"/>
    <col min="3329" max="3329" width="5.25" style="33" customWidth="1"/>
    <col min="3330" max="3330" width="8.5" style="33" customWidth="1"/>
    <col min="3331" max="3331" width="9.25" style="33" customWidth="1"/>
    <col min="3332" max="3332" width="5.625" style="33" customWidth="1"/>
    <col min="3333" max="3333" width="24.625" style="33" customWidth="1"/>
    <col min="3334" max="3334" width="13.375" style="33" customWidth="1"/>
    <col min="3335" max="3335" width="14.875" style="33" customWidth="1"/>
    <col min="3336" max="3336" width="13.5" style="33" customWidth="1"/>
    <col min="3337" max="3337" width="13.25" style="33" customWidth="1"/>
    <col min="3338" max="3338" width="68" style="33" customWidth="1"/>
    <col min="3339" max="3584" width="9" style="33"/>
    <col min="3585" max="3585" width="5.25" style="33" customWidth="1"/>
    <col min="3586" max="3586" width="8.5" style="33" customWidth="1"/>
    <col min="3587" max="3587" width="9.25" style="33" customWidth="1"/>
    <col min="3588" max="3588" width="5.625" style="33" customWidth="1"/>
    <col min="3589" max="3589" width="24.625" style="33" customWidth="1"/>
    <col min="3590" max="3590" width="13.375" style="33" customWidth="1"/>
    <col min="3591" max="3591" width="14.875" style="33" customWidth="1"/>
    <col min="3592" max="3592" width="13.5" style="33" customWidth="1"/>
    <col min="3593" max="3593" width="13.25" style="33" customWidth="1"/>
    <col min="3594" max="3594" width="68" style="33" customWidth="1"/>
    <col min="3595" max="3840" width="9" style="33"/>
    <col min="3841" max="3841" width="5.25" style="33" customWidth="1"/>
    <col min="3842" max="3842" width="8.5" style="33" customWidth="1"/>
    <col min="3843" max="3843" width="9.25" style="33" customWidth="1"/>
    <col min="3844" max="3844" width="5.625" style="33" customWidth="1"/>
    <col min="3845" max="3845" width="24.625" style="33" customWidth="1"/>
    <col min="3846" max="3846" width="13.375" style="33" customWidth="1"/>
    <col min="3847" max="3847" width="14.875" style="33" customWidth="1"/>
    <col min="3848" max="3848" width="13.5" style="33" customWidth="1"/>
    <col min="3849" max="3849" width="13.25" style="33" customWidth="1"/>
    <col min="3850" max="3850" width="68" style="33" customWidth="1"/>
    <col min="3851" max="4096" width="9" style="33"/>
    <col min="4097" max="4097" width="5.25" style="33" customWidth="1"/>
    <col min="4098" max="4098" width="8.5" style="33" customWidth="1"/>
    <col min="4099" max="4099" width="9.25" style="33" customWidth="1"/>
    <col min="4100" max="4100" width="5.625" style="33" customWidth="1"/>
    <col min="4101" max="4101" width="24.625" style="33" customWidth="1"/>
    <col min="4102" max="4102" width="13.375" style="33" customWidth="1"/>
    <col min="4103" max="4103" width="14.875" style="33" customWidth="1"/>
    <col min="4104" max="4104" width="13.5" style="33" customWidth="1"/>
    <col min="4105" max="4105" width="13.25" style="33" customWidth="1"/>
    <col min="4106" max="4106" width="68" style="33" customWidth="1"/>
    <col min="4107" max="4352" width="9" style="33"/>
    <col min="4353" max="4353" width="5.25" style="33" customWidth="1"/>
    <col min="4354" max="4354" width="8.5" style="33" customWidth="1"/>
    <col min="4355" max="4355" width="9.25" style="33" customWidth="1"/>
    <col min="4356" max="4356" width="5.625" style="33" customWidth="1"/>
    <col min="4357" max="4357" width="24.625" style="33" customWidth="1"/>
    <col min="4358" max="4358" width="13.375" style="33" customWidth="1"/>
    <col min="4359" max="4359" width="14.875" style="33" customWidth="1"/>
    <col min="4360" max="4360" width="13.5" style="33" customWidth="1"/>
    <col min="4361" max="4361" width="13.25" style="33" customWidth="1"/>
    <col min="4362" max="4362" width="68" style="33" customWidth="1"/>
    <col min="4363" max="4608" width="9" style="33"/>
    <col min="4609" max="4609" width="5.25" style="33" customWidth="1"/>
    <col min="4610" max="4610" width="8.5" style="33" customWidth="1"/>
    <col min="4611" max="4611" width="9.25" style="33" customWidth="1"/>
    <col min="4612" max="4612" width="5.625" style="33" customWidth="1"/>
    <col min="4613" max="4613" width="24.625" style="33" customWidth="1"/>
    <col min="4614" max="4614" width="13.375" style="33" customWidth="1"/>
    <col min="4615" max="4615" width="14.875" style="33" customWidth="1"/>
    <col min="4616" max="4616" width="13.5" style="33" customWidth="1"/>
    <col min="4617" max="4617" width="13.25" style="33" customWidth="1"/>
    <col min="4618" max="4618" width="68" style="33" customWidth="1"/>
    <col min="4619" max="4864" width="9" style="33"/>
    <col min="4865" max="4865" width="5.25" style="33" customWidth="1"/>
    <col min="4866" max="4866" width="8.5" style="33" customWidth="1"/>
    <col min="4867" max="4867" width="9.25" style="33" customWidth="1"/>
    <col min="4868" max="4868" width="5.625" style="33" customWidth="1"/>
    <col min="4869" max="4869" width="24.625" style="33" customWidth="1"/>
    <col min="4870" max="4870" width="13.375" style="33" customWidth="1"/>
    <col min="4871" max="4871" width="14.875" style="33" customWidth="1"/>
    <col min="4872" max="4872" width="13.5" style="33" customWidth="1"/>
    <col min="4873" max="4873" width="13.25" style="33" customWidth="1"/>
    <col min="4874" max="4874" width="68" style="33" customWidth="1"/>
    <col min="4875" max="5120" width="9" style="33"/>
    <col min="5121" max="5121" width="5.25" style="33" customWidth="1"/>
    <col min="5122" max="5122" width="8.5" style="33" customWidth="1"/>
    <col min="5123" max="5123" width="9.25" style="33" customWidth="1"/>
    <col min="5124" max="5124" width="5.625" style="33" customWidth="1"/>
    <col min="5125" max="5125" width="24.625" style="33" customWidth="1"/>
    <col min="5126" max="5126" width="13.375" style="33" customWidth="1"/>
    <col min="5127" max="5127" width="14.875" style="33" customWidth="1"/>
    <col min="5128" max="5128" width="13.5" style="33" customWidth="1"/>
    <col min="5129" max="5129" width="13.25" style="33" customWidth="1"/>
    <col min="5130" max="5130" width="68" style="33" customWidth="1"/>
    <col min="5131" max="5376" width="9" style="33"/>
    <col min="5377" max="5377" width="5.25" style="33" customWidth="1"/>
    <col min="5378" max="5378" width="8.5" style="33" customWidth="1"/>
    <col min="5379" max="5379" width="9.25" style="33" customWidth="1"/>
    <col min="5380" max="5380" width="5.625" style="33" customWidth="1"/>
    <col min="5381" max="5381" width="24.625" style="33" customWidth="1"/>
    <col min="5382" max="5382" width="13.375" style="33" customWidth="1"/>
    <col min="5383" max="5383" width="14.875" style="33" customWidth="1"/>
    <col min="5384" max="5384" width="13.5" style="33" customWidth="1"/>
    <col min="5385" max="5385" width="13.25" style="33" customWidth="1"/>
    <col min="5386" max="5386" width="68" style="33" customWidth="1"/>
    <col min="5387" max="5632" width="9" style="33"/>
    <col min="5633" max="5633" width="5.25" style="33" customWidth="1"/>
    <col min="5634" max="5634" width="8.5" style="33" customWidth="1"/>
    <col min="5635" max="5635" width="9.25" style="33" customWidth="1"/>
    <col min="5636" max="5636" width="5.625" style="33" customWidth="1"/>
    <col min="5637" max="5637" width="24.625" style="33" customWidth="1"/>
    <col min="5638" max="5638" width="13.375" style="33" customWidth="1"/>
    <col min="5639" max="5639" width="14.875" style="33" customWidth="1"/>
    <col min="5640" max="5640" width="13.5" style="33" customWidth="1"/>
    <col min="5641" max="5641" width="13.25" style="33" customWidth="1"/>
    <col min="5642" max="5642" width="68" style="33" customWidth="1"/>
    <col min="5643" max="5888" width="9" style="33"/>
    <col min="5889" max="5889" width="5.25" style="33" customWidth="1"/>
    <col min="5890" max="5890" width="8.5" style="33" customWidth="1"/>
    <col min="5891" max="5891" width="9.25" style="33" customWidth="1"/>
    <col min="5892" max="5892" width="5.625" style="33" customWidth="1"/>
    <col min="5893" max="5893" width="24.625" style="33" customWidth="1"/>
    <col min="5894" max="5894" width="13.375" style="33" customWidth="1"/>
    <col min="5895" max="5895" width="14.875" style="33" customWidth="1"/>
    <col min="5896" max="5896" width="13.5" style="33" customWidth="1"/>
    <col min="5897" max="5897" width="13.25" style="33" customWidth="1"/>
    <col min="5898" max="5898" width="68" style="33" customWidth="1"/>
    <col min="5899" max="6144" width="9" style="33"/>
    <col min="6145" max="6145" width="5.25" style="33" customWidth="1"/>
    <col min="6146" max="6146" width="8.5" style="33" customWidth="1"/>
    <col min="6147" max="6147" width="9.25" style="33" customWidth="1"/>
    <col min="6148" max="6148" width="5.625" style="33" customWidth="1"/>
    <col min="6149" max="6149" width="24.625" style="33" customWidth="1"/>
    <col min="6150" max="6150" width="13.375" style="33" customWidth="1"/>
    <col min="6151" max="6151" width="14.875" style="33" customWidth="1"/>
    <col min="6152" max="6152" width="13.5" style="33" customWidth="1"/>
    <col min="6153" max="6153" width="13.25" style="33" customWidth="1"/>
    <col min="6154" max="6154" width="68" style="33" customWidth="1"/>
    <col min="6155" max="6400" width="9" style="33"/>
    <col min="6401" max="6401" width="5.25" style="33" customWidth="1"/>
    <col min="6402" max="6402" width="8.5" style="33" customWidth="1"/>
    <col min="6403" max="6403" width="9.25" style="33" customWidth="1"/>
    <col min="6404" max="6404" width="5.625" style="33" customWidth="1"/>
    <col min="6405" max="6405" width="24.625" style="33" customWidth="1"/>
    <col min="6406" max="6406" width="13.375" style="33" customWidth="1"/>
    <col min="6407" max="6407" width="14.875" style="33" customWidth="1"/>
    <col min="6408" max="6408" width="13.5" style="33" customWidth="1"/>
    <col min="6409" max="6409" width="13.25" style="33" customWidth="1"/>
    <col min="6410" max="6410" width="68" style="33" customWidth="1"/>
    <col min="6411" max="6656" width="9" style="33"/>
    <col min="6657" max="6657" width="5.25" style="33" customWidth="1"/>
    <col min="6658" max="6658" width="8.5" style="33" customWidth="1"/>
    <col min="6659" max="6659" width="9.25" style="33" customWidth="1"/>
    <col min="6660" max="6660" width="5.625" style="33" customWidth="1"/>
    <col min="6661" max="6661" width="24.625" style="33" customWidth="1"/>
    <col min="6662" max="6662" width="13.375" style="33" customWidth="1"/>
    <col min="6663" max="6663" width="14.875" style="33" customWidth="1"/>
    <col min="6664" max="6664" width="13.5" style="33" customWidth="1"/>
    <col min="6665" max="6665" width="13.25" style="33" customWidth="1"/>
    <col min="6666" max="6666" width="68" style="33" customWidth="1"/>
    <col min="6667" max="6912" width="9" style="33"/>
    <col min="6913" max="6913" width="5.25" style="33" customWidth="1"/>
    <col min="6914" max="6914" width="8.5" style="33" customWidth="1"/>
    <col min="6915" max="6915" width="9.25" style="33" customWidth="1"/>
    <col min="6916" max="6916" width="5.625" style="33" customWidth="1"/>
    <col min="6917" max="6917" width="24.625" style="33" customWidth="1"/>
    <col min="6918" max="6918" width="13.375" style="33" customWidth="1"/>
    <col min="6919" max="6919" width="14.875" style="33" customWidth="1"/>
    <col min="6920" max="6920" width="13.5" style="33" customWidth="1"/>
    <col min="6921" max="6921" width="13.25" style="33" customWidth="1"/>
    <col min="6922" max="6922" width="68" style="33" customWidth="1"/>
    <col min="6923" max="7168" width="9" style="33"/>
    <col min="7169" max="7169" width="5.25" style="33" customWidth="1"/>
    <col min="7170" max="7170" width="8.5" style="33" customWidth="1"/>
    <col min="7171" max="7171" width="9.25" style="33" customWidth="1"/>
    <col min="7172" max="7172" width="5.625" style="33" customWidth="1"/>
    <col min="7173" max="7173" width="24.625" style="33" customWidth="1"/>
    <col min="7174" max="7174" width="13.375" style="33" customWidth="1"/>
    <col min="7175" max="7175" width="14.875" style="33" customWidth="1"/>
    <col min="7176" max="7176" width="13.5" style="33" customWidth="1"/>
    <col min="7177" max="7177" width="13.25" style="33" customWidth="1"/>
    <col min="7178" max="7178" width="68" style="33" customWidth="1"/>
    <col min="7179" max="7424" width="9" style="33"/>
    <col min="7425" max="7425" width="5.25" style="33" customWidth="1"/>
    <col min="7426" max="7426" width="8.5" style="33" customWidth="1"/>
    <col min="7427" max="7427" width="9.25" style="33" customWidth="1"/>
    <col min="7428" max="7428" width="5.625" style="33" customWidth="1"/>
    <col min="7429" max="7429" width="24.625" style="33" customWidth="1"/>
    <col min="7430" max="7430" width="13.375" style="33" customWidth="1"/>
    <col min="7431" max="7431" width="14.875" style="33" customWidth="1"/>
    <col min="7432" max="7432" width="13.5" style="33" customWidth="1"/>
    <col min="7433" max="7433" width="13.25" style="33" customWidth="1"/>
    <col min="7434" max="7434" width="68" style="33" customWidth="1"/>
    <col min="7435" max="7680" width="9" style="33"/>
    <col min="7681" max="7681" width="5.25" style="33" customWidth="1"/>
    <col min="7682" max="7682" width="8.5" style="33" customWidth="1"/>
    <col min="7683" max="7683" width="9.25" style="33" customWidth="1"/>
    <col min="7684" max="7684" width="5.625" style="33" customWidth="1"/>
    <col min="7685" max="7685" width="24.625" style="33" customWidth="1"/>
    <col min="7686" max="7686" width="13.375" style="33" customWidth="1"/>
    <col min="7687" max="7687" width="14.875" style="33" customWidth="1"/>
    <col min="7688" max="7688" width="13.5" style="33" customWidth="1"/>
    <col min="7689" max="7689" width="13.25" style="33" customWidth="1"/>
    <col min="7690" max="7690" width="68" style="33" customWidth="1"/>
    <col min="7691" max="7936" width="9" style="33"/>
    <col min="7937" max="7937" width="5.25" style="33" customWidth="1"/>
    <col min="7938" max="7938" width="8.5" style="33" customWidth="1"/>
    <col min="7939" max="7939" width="9.25" style="33" customWidth="1"/>
    <col min="7940" max="7940" width="5.625" style="33" customWidth="1"/>
    <col min="7941" max="7941" width="24.625" style="33" customWidth="1"/>
    <col min="7942" max="7942" width="13.375" style="33" customWidth="1"/>
    <col min="7943" max="7943" width="14.875" style="33" customWidth="1"/>
    <col min="7944" max="7944" width="13.5" style="33" customWidth="1"/>
    <col min="7945" max="7945" width="13.25" style="33" customWidth="1"/>
    <col min="7946" max="7946" width="68" style="33" customWidth="1"/>
    <col min="7947" max="8192" width="9" style="33"/>
    <col min="8193" max="8193" width="5.25" style="33" customWidth="1"/>
    <col min="8194" max="8194" width="8.5" style="33" customWidth="1"/>
    <col min="8195" max="8195" width="9.25" style="33" customWidth="1"/>
    <col min="8196" max="8196" width="5.625" style="33" customWidth="1"/>
    <col min="8197" max="8197" width="24.625" style="33" customWidth="1"/>
    <col min="8198" max="8198" width="13.375" style="33" customWidth="1"/>
    <col min="8199" max="8199" width="14.875" style="33" customWidth="1"/>
    <col min="8200" max="8200" width="13.5" style="33" customWidth="1"/>
    <col min="8201" max="8201" width="13.25" style="33" customWidth="1"/>
    <col min="8202" max="8202" width="68" style="33" customWidth="1"/>
    <col min="8203" max="8448" width="9" style="33"/>
    <col min="8449" max="8449" width="5.25" style="33" customWidth="1"/>
    <col min="8450" max="8450" width="8.5" style="33" customWidth="1"/>
    <col min="8451" max="8451" width="9.25" style="33" customWidth="1"/>
    <col min="8452" max="8452" width="5.625" style="33" customWidth="1"/>
    <col min="8453" max="8453" width="24.625" style="33" customWidth="1"/>
    <col min="8454" max="8454" width="13.375" style="33" customWidth="1"/>
    <col min="8455" max="8455" width="14.875" style="33" customWidth="1"/>
    <col min="8456" max="8456" width="13.5" style="33" customWidth="1"/>
    <col min="8457" max="8457" width="13.25" style="33" customWidth="1"/>
    <col min="8458" max="8458" width="68" style="33" customWidth="1"/>
    <col min="8459" max="8704" width="9" style="33"/>
    <col min="8705" max="8705" width="5.25" style="33" customWidth="1"/>
    <col min="8706" max="8706" width="8.5" style="33" customWidth="1"/>
    <col min="8707" max="8707" width="9.25" style="33" customWidth="1"/>
    <col min="8708" max="8708" width="5.625" style="33" customWidth="1"/>
    <col min="8709" max="8709" width="24.625" style="33" customWidth="1"/>
    <col min="8710" max="8710" width="13.375" style="33" customWidth="1"/>
    <col min="8711" max="8711" width="14.875" style="33" customWidth="1"/>
    <col min="8712" max="8712" width="13.5" style="33" customWidth="1"/>
    <col min="8713" max="8713" width="13.25" style="33" customWidth="1"/>
    <col min="8714" max="8714" width="68" style="33" customWidth="1"/>
    <col min="8715" max="8960" width="9" style="33"/>
    <col min="8961" max="8961" width="5.25" style="33" customWidth="1"/>
    <col min="8962" max="8962" width="8.5" style="33" customWidth="1"/>
    <col min="8963" max="8963" width="9.25" style="33" customWidth="1"/>
    <col min="8964" max="8964" width="5.625" style="33" customWidth="1"/>
    <col min="8965" max="8965" width="24.625" style="33" customWidth="1"/>
    <col min="8966" max="8966" width="13.375" style="33" customWidth="1"/>
    <col min="8967" max="8967" width="14.875" style="33" customWidth="1"/>
    <col min="8968" max="8968" width="13.5" style="33" customWidth="1"/>
    <col min="8969" max="8969" width="13.25" style="33" customWidth="1"/>
    <col min="8970" max="8970" width="68" style="33" customWidth="1"/>
    <col min="8971" max="9216" width="9" style="33"/>
    <col min="9217" max="9217" width="5.25" style="33" customWidth="1"/>
    <col min="9218" max="9218" width="8.5" style="33" customWidth="1"/>
    <col min="9219" max="9219" width="9.25" style="33" customWidth="1"/>
    <col min="9220" max="9220" width="5.625" style="33" customWidth="1"/>
    <col min="9221" max="9221" width="24.625" style="33" customWidth="1"/>
    <col min="9222" max="9222" width="13.375" style="33" customWidth="1"/>
    <col min="9223" max="9223" width="14.875" style="33" customWidth="1"/>
    <col min="9224" max="9224" width="13.5" style="33" customWidth="1"/>
    <col min="9225" max="9225" width="13.25" style="33" customWidth="1"/>
    <col min="9226" max="9226" width="68" style="33" customWidth="1"/>
    <col min="9227" max="9472" width="9" style="33"/>
    <col min="9473" max="9473" width="5.25" style="33" customWidth="1"/>
    <col min="9474" max="9474" width="8.5" style="33" customWidth="1"/>
    <col min="9475" max="9475" width="9.25" style="33" customWidth="1"/>
    <col min="9476" max="9476" width="5.625" style="33" customWidth="1"/>
    <col min="9477" max="9477" width="24.625" style="33" customWidth="1"/>
    <col min="9478" max="9478" width="13.375" style="33" customWidth="1"/>
    <col min="9479" max="9479" width="14.875" style="33" customWidth="1"/>
    <col min="9480" max="9480" width="13.5" style="33" customWidth="1"/>
    <col min="9481" max="9481" width="13.25" style="33" customWidth="1"/>
    <col min="9482" max="9482" width="68" style="33" customWidth="1"/>
    <col min="9483" max="9728" width="9" style="33"/>
    <col min="9729" max="9729" width="5.25" style="33" customWidth="1"/>
    <col min="9730" max="9730" width="8.5" style="33" customWidth="1"/>
    <col min="9731" max="9731" width="9.25" style="33" customWidth="1"/>
    <col min="9732" max="9732" width="5.625" style="33" customWidth="1"/>
    <col min="9733" max="9733" width="24.625" style="33" customWidth="1"/>
    <col min="9734" max="9734" width="13.375" style="33" customWidth="1"/>
    <col min="9735" max="9735" width="14.875" style="33" customWidth="1"/>
    <col min="9736" max="9736" width="13.5" style="33" customWidth="1"/>
    <col min="9737" max="9737" width="13.25" style="33" customWidth="1"/>
    <col min="9738" max="9738" width="68" style="33" customWidth="1"/>
    <col min="9739" max="9984" width="9" style="33"/>
    <col min="9985" max="9985" width="5.25" style="33" customWidth="1"/>
    <col min="9986" max="9986" width="8.5" style="33" customWidth="1"/>
    <col min="9987" max="9987" width="9.25" style="33" customWidth="1"/>
    <col min="9988" max="9988" width="5.625" style="33" customWidth="1"/>
    <col min="9989" max="9989" width="24.625" style="33" customWidth="1"/>
    <col min="9990" max="9990" width="13.375" style="33" customWidth="1"/>
    <col min="9991" max="9991" width="14.875" style="33" customWidth="1"/>
    <col min="9992" max="9992" width="13.5" style="33" customWidth="1"/>
    <col min="9993" max="9993" width="13.25" style="33" customWidth="1"/>
    <col min="9994" max="9994" width="68" style="33" customWidth="1"/>
    <col min="9995" max="10240" width="9" style="33"/>
    <col min="10241" max="10241" width="5.25" style="33" customWidth="1"/>
    <col min="10242" max="10242" width="8.5" style="33" customWidth="1"/>
    <col min="10243" max="10243" width="9.25" style="33" customWidth="1"/>
    <col min="10244" max="10244" width="5.625" style="33" customWidth="1"/>
    <col min="10245" max="10245" width="24.625" style="33" customWidth="1"/>
    <col min="10246" max="10246" width="13.375" style="33" customWidth="1"/>
    <col min="10247" max="10247" width="14.875" style="33" customWidth="1"/>
    <col min="10248" max="10248" width="13.5" style="33" customWidth="1"/>
    <col min="10249" max="10249" width="13.25" style="33" customWidth="1"/>
    <col min="10250" max="10250" width="68" style="33" customWidth="1"/>
    <col min="10251" max="10496" width="9" style="33"/>
    <col min="10497" max="10497" width="5.25" style="33" customWidth="1"/>
    <col min="10498" max="10498" width="8.5" style="33" customWidth="1"/>
    <col min="10499" max="10499" width="9.25" style="33" customWidth="1"/>
    <col min="10500" max="10500" width="5.625" style="33" customWidth="1"/>
    <col min="10501" max="10501" width="24.625" style="33" customWidth="1"/>
    <col min="10502" max="10502" width="13.375" style="33" customWidth="1"/>
    <col min="10503" max="10503" width="14.875" style="33" customWidth="1"/>
    <col min="10504" max="10504" width="13.5" style="33" customWidth="1"/>
    <col min="10505" max="10505" width="13.25" style="33" customWidth="1"/>
    <col min="10506" max="10506" width="68" style="33" customWidth="1"/>
    <col min="10507" max="10752" width="9" style="33"/>
    <col min="10753" max="10753" width="5.25" style="33" customWidth="1"/>
    <col min="10754" max="10754" width="8.5" style="33" customWidth="1"/>
    <col min="10755" max="10755" width="9.25" style="33" customWidth="1"/>
    <col min="10756" max="10756" width="5.625" style="33" customWidth="1"/>
    <col min="10757" max="10757" width="24.625" style="33" customWidth="1"/>
    <col min="10758" max="10758" width="13.375" style="33" customWidth="1"/>
    <col min="10759" max="10759" width="14.875" style="33" customWidth="1"/>
    <col min="10760" max="10760" width="13.5" style="33" customWidth="1"/>
    <col min="10761" max="10761" width="13.25" style="33" customWidth="1"/>
    <col min="10762" max="10762" width="68" style="33" customWidth="1"/>
    <col min="10763" max="11008" width="9" style="33"/>
    <col min="11009" max="11009" width="5.25" style="33" customWidth="1"/>
    <col min="11010" max="11010" width="8.5" style="33" customWidth="1"/>
    <col min="11011" max="11011" width="9.25" style="33" customWidth="1"/>
    <col min="11012" max="11012" width="5.625" style="33" customWidth="1"/>
    <col min="11013" max="11013" width="24.625" style="33" customWidth="1"/>
    <col min="11014" max="11014" width="13.375" style="33" customWidth="1"/>
    <col min="11015" max="11015" width="14.875" style="33" customWidth="1"/>
    <col min="11016" max="11016" width="13.5" style="33" customWidth="1"/>
    <col min="11017" max="11017" width="13.25" style="33" customWidth="1"/>
    <col min="11018" max="11018" width="68" style="33" customWidth="1"/>
    <col min="11019" max="11264" width="9" style="33"/>
    <col min="11265" max="11265" width="5.25" style="33" customWidth="1"/>
    <col min="11266" max="11266" width="8.5" style="33" customWidth="1"/>
    <col min="11267" max="11267" width="9.25" style="33" customWidth="1"/>
    <col min="11268" max="11268" width="5.625" style="33" customWidth="1"/>
    <col min="11269" max="11269" width="24.625" style="33" customWidth="1"/>
    <col min="11270" max="11270" width="13.375" style="33" customWidth="1"/>
    <col min="11271" max="11271" width="14.875" style="33" customWidth="1"/>
    <col min="11272" max="11272" width="13.5" style="33" customWidth="1"/>
    <col min="11273" max="11273" width="13.25" style="33" customWidth="1"/>
    <col min="11274" max="11274" width="68" style="33" customWidth="1"/>
    <col min="11275" max="11520" width="9" style="33"/>
    <col min="11521" max="11521" width="5.25" style="33" customWidth="1"/>
    <col min="11522" max="11522" width="8.5" style="33" customWidth="1"/>
    <col min="11523" max="11523" width="9.25" style="33" customWidth="1"/>
    <col min="11524" max="11524" width="5.625" style="33" customWidth="1"/>
    <col min="11525" max="11525" width="24.625" style="33" customWidth="1"/>
    <col min="11526" max="11526" width="13.375" style="33" customWidth="1"/>
    <col min="11527" max="11527" width="14.875" style="33" customWidth="1"/>
    <col min="11528" max="11528" width="13.5" style="33" customWidth="1"/>
    <col min="11529" max="11529" width="13.25" style="33" customWidth="1"/>
    <col min="11530" max="11530" width="68" style="33" customWidth="1"/>
    <col min="11531" max="11776" width="9" style="33"/>
    <col min="11777" max="11777" width="5.25" style="33" customWidth="1"/>
    <col min="11778" max="11778" width="8.5" style="33" customWidth="1"/>
    <col min="11779" max="11779" width="9.25" style="33" customWidth="1"/>
    <col min="11780" max="11780" width="5.625" style="33" customWidth="1"/>
    <col min="11781" max="11781" width="24.625" style="33" customWidth="1"/>
    <col min="11782" max="11782" width="13.375" style="33" customWidth="1"/>
    <col min="11783" max="11783" width="14.875" style="33" customWidth="1"/>
    <col min="11784" max="11784" width="13.5" style="33" customWidth="1"/>
    <col min="11785" max="11785" width="13.25" style="33" customWidth="1"/>
    <col min="11786" max="11786" width="68" style="33" customWidth="1"/>
    <col min="11787" max="12032" width="9" style="33"/>
    <col min="12033" max="12033" width="5.25" style="33" customWidth="1"/>
    <col min="12034" max="12034" width="8.5" style="33" customWidth="1"/>
    <col min="12035" max="12035" width="9.25" style="33" customWidth="1"/>
    <col min="12036" max="12036" width="5.625" style="33" customWidth="1"/>
    <col min="12037" max="12037" width="24.625" style="33" customWidth="1"/>
    <col min="12038" max="12038" width="13.375" style="33" customWidth="1"/>
    <col min="12039" max="12039" width="14.875" style="33" customWidth="1"/>
    <col min="12040" max="12040" width="13.5" style="33" customWidth="1"/>
    <col min="12041" max="12041" width="13.25" style="33" customWidth="1"/>
    <col min="12042" max="12042" width="68" style="33" customWidth="1"/>
    <col min="12043" max="12288" width="9" style="33"/>
    <col min="12289" max="12289" width="5.25" style="33" customWidth="1"/>
    <col min="12290" max="12290" width="8.5" style="33" customWidth="1"/>
    <col min="12291" max="12291" width="9.25" style="33" customWidth="1"/>
    <col min="12292" max="12292" width="5.625" style="33" customWidth="1"/>
    <col min="12293" max="12293" width="24.625" style="33" customWidth="1"/>
    <col min="12294" max="12294" width="13.375" style="33" customWidth="1"/>
    <col min="12295" max="12295" width="14.875" style="33" customWidth="1"/>
    <col min="12296" max="12296" width="13.5" style="33" customWidth="1"/>
    <col min="12297" max="12297" width="13.25" style="33" customWidth="1"/>
    <col min="12298" max="12298" width="68" style="33" customWidth="1"/>
    <col min="12299" max="12544" width="9" style="33"/>
    <col min="12545" max="12545" width="5.25" style="33" customWidth="1"/>
    <col min="12546" max="12546" width="8.5" style="33" customWidth="1"/>
    <col min="12547" max="12547" width="9.25" style="33" customWidth="1"/>
    <col min="12548" max="12548" width="5.625" style="33" customWidth="1"/>
    <col min="12549" max="12549" width="24.625" style="33" customWidth="1"/>
    <col min="12550" max="12550" width="13.375" style="33" customWidth="1"/>
    <col min="12551" max="12551" width="14.875" style="33" customWidth="1"/>
    <col min="12552" max="12552" width="13.5" style="33" customWidth="1"/>
    <col min="12553" max="12553" width="13.25" style="33" customWidth="1"/>
    <col min="12554" max="12554" width="68" style="33" customWidth="1"/>
    <col min="12555" max="12800" width="9" style="33"/>
    <col min="12801" max="12801" width="5.25" style="33" customWidth="1"/>
    <col min="12802" max="12802" width="8.5" style="33" customWidth="1"/>
    <col min="12803" max="12803" width="9.25" style="33" customWidth="1"/>
    <col min="12804" max="12804" width="5.625" style="33" customWidth="1"/>
    <col min="12805" max="12805" width="24.625" style="33" customWidth="1"/>
    <col min="12806" max="12806" width="13.375" style="33" customWidth="1"/>
    <col min="12807" max="12807" width="14.875" style="33" customWidth="1"/>
    <col min="12808" max="12808" width="13.5" style="33" customWidth="1"/>
    <col min="12809" max="12809" width="13.25" style="33" customWidth="1"/>
    <col min="12810" max="12810" width="68" style="33" customWidth="1"/>
    <col min="12811" max="13056" width="9" style="33"/>
    <col min="13057" max="13057" width="5.25" style="33" customWidth="1"/>
    <col min="13058" max="13058" width="8.5" style="33" customWidth="1"/>
    <col min="13059" max="13059" width="9.25" style="33" customWidth="1"/>
    <col min="13060" max="13060" width="5.625" style="33" customWidth="1"/>
    <col min="13061" max="13061" width="24.625" style="33" customWidth="1"/>
    <col min="13062" max="13062" width="13.375" style="33" customWidth="1"/>
    <col min="13063" max="13063" width="14.875" style="33" customWidth="1"/>
    <col min="13064" max="13064" width="13.5" style="33" customWidth="1"/>
    <col min="13065" max="13065" width="13.25" style="33" customWidth="1"/>
    <col min="13066" max="13066" width="68" style="33" customWidth="1"/>
    <col min="13067" max="13312" width="9" style="33"/>
    <col min="13313" max="13313" width="5.25" style="33" customWidth="1"/>
    <col min="13314" max="13314" width="8.5" style="33" customWidth="1"/>
    <col min="13315" max="13315" width="9.25" style="33" customWidth="1"/>
    <col min="13316" max="13316" width="5.625" style="33" customWidth="1"/>
    <col min="13317" max="13317" width="24.625" style="33" customWidth="1"/>
    <col min="13318" max="13318" width="13.375" style="33" customWidth="1"/>
    <col min="13319" max="13319" width="14.875" style="33" customWidth="1"/>
    <col min="13320" max="13320" width="13.5" style="33" customWidth="1"/>
    <col min="13321" max="13321" width="13.25" style="33" customWidth="1"/>
    <col min="13322" max="13322" width="68" style="33" customWidth="1"/>
    <col min="13323" max="13568" width="9" style="33"/>
    <col min="13569" max="13569" width="5.25" style="33" customWidth="1"/>
    <col min="13570" max="13570" width="8.5" style="33" customWidth="1"/>
    <col min="13571" max="13571" width="9.25" style="33" customWidth="1"/>
    <col min="13572" max="13572" width="5.625" style="33" customWidth="1"/>
    <col min="13573" max="13573" width="24.625" style="33" customWidth="1"/>
    <col min="13574" max="13574" width="13.375" style="33" customWidth="1"/>
    <col min="13575" max="13575" width="14.875" style="33" customWidth="1"/>
    <col min="13576" max="13576" width="13.5" style="33" customWidth="1"/>
    <col min="13577" max="13577" width="13.25" style="33" customWidth="1"/>
    <col min="13578" max="13578" width="68" style="33" customWidth="1"/>
    <col min="13579" max="13824" width="9" style="33"/>
    <col min="13825" max="13825" width="5.25" style="33" customWidth="1"/>
    <col min="13826" max="13826" width="8.5" style="33" customWidth="1"/>
    <col min="13827" max="13827" width="9.25" style="33" customWidth="1"/>
    <col min="13828" max="13828" width="5.625" style="33" customWidth="1"/>
    <col min="13829" max="13829" width="24.625" style="33" customWidth="1"/>
    <col min="13830" max="13830" width="13.375" style="33" customWidth="1"/>
    <col min="13831" max="13831" width="14.875" style="33" customWidth="1"/>
    <col min="13832" max="13832" width="13.5" style="33" customWidth="1"/>
    <col min="13833" max="13833" width="13.25" style="33" customWidth="1"/>
    <col min="13834" max="13834" width="68" style="33" customWidth="1"/>
    <col min="13835" max="14080" width="9" style="33"/>
    <col min="14081" max="14081" width="5.25" style="33" customWidth="1"/>
    <col min="14082" max="14082" width="8.5" style="33" customWidth="1"/>
    <col min="14083" max="14083" width="9.25" style="33" customWidth="1"/>
    <col min="14084" max="14084" width="5.625" style="33" customWidth="1"/>
    <col min="14085" max="14085" width="24.625" style="33" customWidth="1"/>
    <col min="14086" max="14086" width="13.375" style="33" customWidth="1"/>
    <col min="14087" max="14087" width="14.875" style="33" customWidth="1"/>
    <col min="14088" max="14088" width="13.5" style="33" customWidth="1"/>
    <col min="14089" max="14089" width="13.25" style="33" customWidth="1"/>
    <col min="14090" max="14090" width="68" style="33" customWidth="1"/>
    <col min="14091" max="14336" width="9" style="33"/>
    <col min="14337" max="14337" width="5.25" style="33" customWidth="1"/>
    <col min="14338" max="14338" width="8.5" style="33" customWidth="1"/>
    <col min="14339" max="14339" width="9.25" style="33" customWidth="1"/>
    <col min="14340" max="14340" width="5.625" style="33" customWidth="1"/>
    <col min="14341" max="14341" width="24.625" style="33" customWidth="1"/>
    <col min="14342" max="14342" width="13.375" style="33" customWidth="1"/>
    <col min="14343" max="14343" width="14.875" style="33" customWidth="1"/>
    <col min="14344" max="14344" width="13.5" style="33" customWidth="1"/>
    <col min="14345" max="14345" width="13.25" style="33" customWidth="1"/>
    <col min="14346" max="14346" width="68" style="33" customWidth="1"/>
    <col min="14347" max="14592" width="9" style="33"/>
    <col min="14593" max="14593" width="5.25" style="33" customWidth="1"/>
    <col min="14594" max="14594" width="8.5" style="33" customWidth="1"/>
    <col min="14595" max="14595" width="9.25" style="33" customWidth="1"/>
    <col min="14596" max="14596" width="5.625" style="33" customWidth="1"/>
    <col min="14597" max="14597" width="24.625" style="33" customWidth="1"/>
    <col min="14598" max="14598" width="13.375" style="33" customWidth="1"/>
    <col min="14599" max="14599" width="14.875" style="33" customWidth="1"/>
    <col min="14600" max="14600" width="13.5" style="33" customWidth="1"/>
    <col min="14601" max="14601" width="13.25" style="33" customWidth="1"/>
    <col min="14602" max="14602" width="68" style="33" customWidth="1"/>
    <col min="14603" max="14848" width="9" style="33"/>
    <col min="14849" max="14849" width="5.25" style="33" customWidth="1"/>
    <col min="14850" max="14850" width="8.5" style="33" customWidth="1"/>
    <col min="14851" max="14851" width="9.25" style="33" customWidth="1"/>
    <col min="14852" max="14852" width="5.625" style="33" customWidth="1"/>
    <col min="14853" max="14853" width="24.625" style="33" customWidth="1"/>
    <col min="14854" max="14854" width="13.375" style="33" customWidth="1"/>
    <col min="14855" max="14855" width="14.875" style="33" customWidth="1"/>
    <col min="14856" max="14856" width="13.5" style="33" customWidth="1"/>
    <col min="14857" max="14857" width="13.25" style="33" customWidth="1"/>
    <col min="14858" max="14858" width="68" style="33" customWidth="1"/>
    <col min="14859" max="15104" width="9" style="33"/>
    <col min="15105" max="15105" width="5.25" style="33" customWidth="1"/>
    <col min="15106" max="15106" width="8.5" style="33" customWidth="1"/>
    <col min="15107" max="15107" width="9.25" style="33" customWidth="1"/>
    <col min="15108" max="15108" width="5.625" style="33" customWidth="1"/>
    <col min="15109" max="15109" width="24.625" style="33" customWidth="1"/>
    <col min="15110" max="15110" width="13.375" style="33" customWidth="1"/>
    <col min="15111" max="15111" width="14.875" style="33" customWidth="1"/>
    <col min="15112" max="15112" width="13.5" style="33" customWidth="1"/>
    <col min="15113" max="15113" width="13.25" style="33" customWidth="1"/>
    <col min="15114" max="15114" width="68" style="33" customWidth="1"/>
    <col min="15115" max="15360" width="9" style="33"/>
    <col min="15361" max="15361" width="5.25" style="33" customWidth="1"/>
    <col min="15362" max="15362" width="8.5" style="33" customWidth="1"/>
    <col min="15363" max="15363" width="9.25" style="33" customWidth="1"/>
    <col min="15364" max="15364" width="5.625" style="33" customWidth="1"/>
    <col min="15365" max="15365" width="24.625" style="33" customWidth="1"/>
    <col min="15366" max="15366" width="13.375" style="33" customWidth="1"/>
    <col min="15367" max="15367" width="14.875" style="33" customWidth="1"/>
    <col min="15368" max="15368" width="13.5" style="33" customWidth="1"/>
    <col min="15369" max="15369" width="13.25" style="33" customWidth="1"/>
    <col min="15370" max="15370" width="68" style="33" customWidth="1"/>
    <col min="15371" max="15616" width="9" style="33"/>
    <col min="15617" max="15617" width="5.25" style="33" customWidth="1"/>
    <col min="15618" max="15618" width="8.5" style="33" customWidth="1"/>
    <col min="15619" max="15619" width="9.25" style="33" customWidth="1"/>
    <col min="15620" max="15620" width="5.625" style="33" customWidth="1"/>
    <col min="15621" max="15621" width="24.625" style="33" customWidth="1"/>
    <col min="15622" max="15622" width="13.375" style="33" customWidth="1"/>
    <col min="15623" max="15623" width="14.875" style="33" customWidth="1"/>
    <col min="15624" max="15624" width="13.5" style="33" customWidth="1"/>
    <col min="15625" max="15625" width="13.25" style="33" customWidth="1"/>
    <col min="15626" max="15626" width="68" style="33" customWidth="1"/>
    <col min="15627" max="15872" width="9" style="33"/>
    <col min="15873" max="15873" width="5.25" style="33" customWidth="1"/>
    <col min="15874" max="15874" width="8.5" style="33" customWidth="1"/>
    <col min="15875" max="15875" width="9.25" style="33" customWidth="1"/>
    <col min="15876" max="15876" width="5.625" style="33" customWidth="1"/>
    <col min="15877" max="15877" width="24.625" style="33" customWidth="1"/>
    <col min="15878" max="15878" width="13.375" style="33" customWidth="1"/>
    <col min="15879" max="15879" width="14.875" style="33" customWidth="1"/>
    <col min="15880" max="15880" width="13.5" style="33" customWidth="1"/>
    <col min="15881" max="15881" width="13.25" style="33" customWidth="1"/>
    <col min="15882" max="15882" width="68" style="33" customWidth="1"/>
    <col min="15883" max="16128" width="9" style="33"/>
    <col min="16129" max="16129" width="5.25" style="33" customWidth="1"/>
    <col min="16130" max="16130" width="8.5" style="33" customWidth="1"/>
    <col min="16131" max="16131" width="9.25" style="33" customWidth="1"/>
    <col min="16132" max="16132" width="5.625" style="33" customWidth="1"/>
    <col min="16133" max="16133" width="24.625" style="33" customWidth="1"/>
    <col min="16134" max="16134" width="13.375" style="33" customWidth="1"/>
    <col min="16135" max="16135" width="14.875" style="33" customWidth="1"/>
    <col min="16136" max="16136" width="13.5" style="33" customWidth="1"/>
    <col min="16137" max="16137" width="13.25" style="33" customWidth="1"/>
    <col min="16138" max="16138" width="68" style="33" customWidth="1"/>
    <col min="16139" max="16384" width="9" style="33"/>
  </cols>
  <sheetData>
    <row r="1" spans="1:11" ht="30" customHeight="1">
      <c r="A1" s="94" t="s">
        <v>87</v>
      </c>
      <c r="B1" s="94"/>
      <c r="C1" s="94"/>
      <c r="D1" s="94"/>
      <c r="E1" s="94"/>
      <c r="F1" s="94"/>
      <c r="G1" s="94"/>
      <c r="H1" s="94"/>
      <c r="I1" s="94"/>
      <c r="J1" s="94"/>
      <c r="K1" s="94"/>
    </row>
    <row r="2" spans="1:11" ht="30">
      <c r="A2" s="34"/>
      <c r="B2" s="34"/>
      <c r="C2" s="35"/>
      <c r="D2" s="35"/>
      <c r="E2" s="35"/>
      <c r="F2" s="35"/>
      <c r="G2" s="35"/>
      <c r="H2" s="35"/>
      <c r="I2" s="35"/>
      <c r="J2" s="39"/>
      <c r="K2" s="38"/>
    </row>
    <row r="3" spans="1:11" ht="63">
      <c r="A3" s="44" t="s">
        <v>88</v>
      </c>
      <c r="B3" s="44" t="s">
        <v>89</v>
      </c>
      <c r="C3" s="44" t="s">
        <v>90</v>
      </c>
      <c r="D3" s="44" t="s">
        <v>91</v>
      </c>
      <c r="E3" s="44" t="s">
        <v>92</v>
      </c>
      <c r="F3" s="26" t="s">
        <v>93</v>
      </c>
      <c r="G3" s="44" t="s">
        <v>94</v>
      </c>
      <c r="H3" s="44" t="s">
        <v>95</v>
      </c>
      <c r="I3" s="44" t="s">
        <v>96</v>
      </c>
      <c r="J3" s="44" t="s">
        <v>97</v>
      </c>
      <c r="K3" s="44" t="s">
        <v>98</v>
      </c>
    </row>
    <row r="4" spans="1:11" ht="336.75" customHeight="1">
      <c r="A4" s="92">
        <v>1</v>
      </c>
      <c r="B4" s="92" t="s">
        <v>48</v>
      </c>
      <c r="C4" s="92" t="s">
        <v>35</v>
      </c>
      <c r="D4" s="92" t="s">
        <v>30</v>
      </c>
      <c r="E4" s="92" t="s">
        <v>215</v>
      </c>
      <c r="F4" s="114">
        <v>9280000</v>
      </c>
      <c r="G4" s="103">
        <v>7516800.0000000009</v>
      </c>
      <c r="H4" s="103">
        <v>1763200</v>
      </c>
      <c r="I4" s="103">
        <v>3402000</v>
      </c>
      <c r="J4" s="131" t="s">
        <v>268</v>
      </c>
      <c r="K4" s="92" t="s">
        <v>0</v>
      </c>
    </row>
    <row r="5" spans="1:11" ht="56.45" hidden="1" customHeight="1">
      <c r="A5" s="92"/>
      <c r="B5" s="92"/>
      <c r="C5" s="92" t="s">
        <v>31</v>
      </c>
      <c r="D5" s="92" t="s">
        <v>30</v>
      </c>
      <c r="E5" s="92" t="s">
        <v>32</v>
      </c>
      <c r="F5" s="116"/>
      <c r="G5" s="103">
        <v>8200000</v>
      </c>
      <c r="H5" s="103">
        <v>1800000</v>
      </c>
      <c r="I5" s="103"/>
      <c r="J5" s="131"/>
      <c r="K5" s="92"/>
    </row>
    <row r="6" spans="1:11" ht="300" customHeight="1">
      <c r="A6" s="92">
        <v>2</v>
      </c>
      <c r="B6" s="95" t="s">
        <v>48</v>
      </c>
      <c r="C6" s="97" t="s">
        <v>216</v>
      </c>
      <c r="D6" s="97" t="s">
        <v>30</v>
      </c>
      <c r="E6" s="97" t="s">
        <v>217</v>
      </c>
      <c r="F6" s="99">
        <v>11433767</v>
      </c>
      <c r="G6" s="103">
        <v>9261353</v>
      </c>
      <c r="H6" s="103">
        <v>2172414</v>
      </c>
      <c r="I6" s="103">
        <v>6237000</v>
      </c>
      <c r="J6" s="131" t="s">
        <v>269</v>
      </c>
      <c r="K6" s="92" t="s">
        <v>0</v>
      </c>
    </row>
    <row r="7" spans="1:11" ht="61.15" customHeight="1">
      <c r="A7" s="92"/>
      <c r="B7" s="96"/>
      <c r="C7" s="98" t="s">
        <v>35</v>
      </c>
      <c r="D7" s="98" t="s">
        <v>28</v>
      </c>
      <c r="E7" s="98" t="s">
        <v>36</v>
      </c>
      <c r="F7" s="100"/>
      <c r="G7" s="103">
        <v>8200001</v>
      </c>
      <c r="H7" s="103">
        <v>1800001</v>
      </c>
      <c r="I7" s="103"/>
      <c r="J7" s="131"/>
      <c r="K7" s="92"/>
    </row>
    <row r="8" spans="1:11" ht="109.15" customHeight="1">
      <c r="A8" s="92">
        <v>3</v>
      </c>
      <c r="B8" s="95" t="s">
        <v>48</v>
      </c>
      <c r="C8" s="97" t="s">
        <v>218</v>
      </c>
      <c r="D8" s="97" t="s">
        <v>131</v>
      </c>
      <c r="E8" s="97" t="s">
        <v>219</v>
      </c>
      <c r="F8" s="99">
        <v>975000</v>
      </c>
      <c r="G8" s="103">
        <v>789750</v>
      </c>
      <c r="H8" s="103">
        <v>185250</v>
      </c>
      <c r="I8" s="103">
        <v>0</v>
      </c>
      <c r="J8" s="131" t="s">
        <v>270</v>
      </c>
      <c r="K8" s="92" t="s">
        <v>0</v>
      </c>
    </row>
    <row r="9" spans="1:11" ht="13.15" customHeight="1">
      <c r="A9" s="92"/>
      <c r="B9" s="96"/>
      <c r="C9" s="98" t="s">
        <v>35</v>
      </c>
      <c r="D9" s="98" t="s">
        <v>28</v>
      </c>
      <c r="E9" s="98" t="s">
        <v>36</v>
      </c>
      <c r="F9" s="100">
        <v>5750000</v>
      </c>
      <c r="G9" s="103">
        <v>8200002</v>
      </c>
      <c r="H9" s="103">
        <v>1800002</v>
      </c>
      <c r="I9" s="103"/>
      <c r="J9" s="131"/>
      <c r="K9" s="92"/>
    </row>
    <row r="10" spans="1:11" ht="34.9" customHeight="1">
      <c r="A10" s="92">
        <v>4</v>
      </c>
      <c r="B10" s="95" t="s">
        <v>48</v>
      </c>
      <c r="C10" s="97" t="s">
        <v>218</v>
      </c>
      <c r="D10" s="97" t="s">
        <v>28</v>
      </c>
      <c r="E10" s="97" t="s">
        <v>220</v>
      </c>
      <c r="F10" s="99">
        <v>4692369</v>
      </c>
      <c r="G10" s="103">
        <v>3800818</v>
      </c>
      <c r="H10" s="103">
        <v>891551</v>
      </c>
      <c r="I10" s="103">
        <v>0</v>
      </c>
      <c r="J10" s="131" t="s">
        <v>271</v>
      </c>
      <c r="K10" s="92" t="s">
        <v>0</v>
      </c>
    </row>
    <row r="11" spans="1:11" ht="45.6" customHeight="1">
      <c r="A11" s="92"/>
      <c r="B11" s="96"/>
      <c r="C11" s="98" t="s">
        <v>33</v>
      </c>
      <c r="D11" s="98" t="s">
        <v>28</v>
      </c>
      <c r="E11" s="98" t="s">
        <v>34</v>
      </c>
      <c r="F11" s="100">
        <v>6630000</v>
      </c>
      <c r="G11" s="103">
        <v>8200003</v>
      </c>
      <c r="H11" s="103">
        <v>1800003</v>
      </c>
      <c r="I11" s="103"/>
      <c r="J11" s="131"/>
      <c r="K11" s="92"/>
    </row>
    <row r="12" spans="1:11" ht="98.45" customHeight="1">
      <c r="A12" s="92">
        <v>5</v>
      </c>
      <c r="B12" s="95" t="s">
        <v>48</v>
      </c>
      <c r="C12" s="97" t="s">
        <v>221</v>
      </c>
      <c r="D12" s="97" t="s">
        <v>28</v>
      </c>
      <c r="E12" s="97" t="s">
        <v>222</v>
      </c>
      <c r="F12" s="99">
        <v>8000000</v>
      </c>
      <c r="G12" s="103">
        <v>6480000</v>
      </c>
      <c r="H12" s="103">
        <v>1520000</v>
      </c>
      <c r="I12" s="103">
        <v>4050000</v>
      </c>
      <c r="J12" s="131" t="s">
        <v>272</v>
      </c>
      <c r="K12" s="92"/>
    </row>
    <row r="13" spans="1:11" ht="129.6" customHeight="1">
      <c r="A13" s="92"/>
      <c r="B13" s="96"/>
      <c r="C13" s="98"/>
      <c r="D13" s="98"/>
      <c r="E13" s="98"/>
      <c r="F13" s="100"/>
      <c r="G13" s="103">
        <v>8200004</v>
      </c>
      <c r="H13" s="103">
        <v>1800004</v>
      </c>
      <c r="I13" s="103"/>
      <c r="J13" s="131"/>
      <c r="K13" s="92"/>
    </row>
    <row r="14" spans="1:11" ht="123.6" customHeight="1">
      <c r="A14" s="92">
        <v>6</v>
      </c>
      <c r="B14" s="95" t="s">
        <v>48</v>
      </c>
      <c r="C14" s="97" t="s">
        <v>37</v>
      </c>
      <c r="D14" s="97" t="s">
        <v>131</v>
      </c>
      <c r="E14" s="97" t="s">
        <v>223</v>
      </c>
      <c r="F14" s="99">
        <v>1740000</v>
      </c>
      <c r="G14" s="101">
        <v>1409400</v>
      </c>
      <c r="H14" s="103">
        <v>330600</v>
      </c>
      <c r="I14" s="103">
        <v>2430000</v>
      </c>
      <c r="J14" s="131" t="s">
        <v>273</v>
      </c>
      <c r="K14" s="106"/>
    </row>
    <row r="15" spans="1:11" ht="208.9" customHeight="1">
      <c r="A15" s="92"/>
      <c r="B15" s="96"/>
      <c r="C15" s="98" t="s">
        <v>38</v>
      </c>
      <c r="D15" s="98" t="s">
        <v>28</v>
      </c>
      <c r="E15" s="98" t="s">
        <v>39</v>
      </c>
      <c r="F15" s="100">
        <v>10000000</v>
      </c>
      <c r="G15" s="102"/>
      <c r="H15" s="103">
        <v>1800005</v>
      </c>
      <c r="I15" s="103"/>
      <c r="J15" s="131"/>
      <c r="K15" s="108"/>
    </row>
    <row r="16" spans="1:11" ht="67.150000000000006" customHeight="1">
      <c r="A16" s="92">
        <v>7</v>
      </c>
      <c r="B16" s="95" t="s">
        <v>48</v>
      </c>
      <c r="C16" s="97" t="s">
        <v>37</v>
      </c>
      <c r="D16" s="97" t="s">
        <v>28</v>
      </c>
      <c r="E16" s="97" t="s">
        <v>224</v>
      </c>
      <c r="F16" s="99">
        <v>3700000</v>
      </c>
      <c r="G16" s="103">
        <v>2997000</v>
      </c>
      <c r="H16" s="103">
        <v>703000</v>
      </c>
      <c r="I16" s="103">
        <v>1134000</v>
      </c>
      <c r="J16" s="131" t="s">
        <v>274</v>
      </c>
      <c r="K16" s="92"/>
    </row>
    <row r="17" spans="1:11" ht="42" customHeight="1">
      <c r="A17" s="92"/>
      <c r="B17" s="96"/>
      <c r="C17" s="98" t="s">
        <v>37</v>
      </c>
      <c r="D17" s="98"/>
      <c r="E17" s="98"/>
      <c r="F17" s="100"/>
      <c r="G17" s="103">
        <v>8200006</v>
      </c>
      <c r="H17" s="103">
        <v>1800006</v>
      </c>
      <c r="I17" s="103"/>
      <c r="J17" s="131"/>
      <c r="K17" s="92"/>
    </row>
    <row r="18" spans="1:11" ht="81.599999999999994" customHeight="1">
      <c r="A18" s="92">
        <v>8</v>
      </c>
      <c r="B18" s="92" t="s">
        <v>48</v>
      </c>
      <c r="C18" s="92" t="s">
        <v>225</v>
      </c>
      <c r="D18" s="92" t="s">
        <v>131</v>
      </c>
      <c r="E18" s="92" t="s">
        <v>226</v>
      </c>
      <c r="F18" s="114">
        <v>500000</v>
      </c>
      <c r="G18" s="103">
        <v>405000</v>
      </c>
      <c r="H18" s="103">
        <v>95000</v>
      </c>
      <c r="I18" s="103">
        <v>810000</v>
      </c>
      <c r="J18" s="131" t="s">
        <v>275</v>
      </c>
      <c r="K18" s="92" t="s">
        <v>0</v>
      </c>
    </row>
    <row r="19" spans="1:11" ht="139.15" customHeight="1">
      <c r="A19" s="92"/>
      <c r="B19" s="92"/>
      <c r="C19" s="92" t="s">
        <v>31</v>
      </c>
      <c r="D19" s="92" t="s">
        <v>30</v>
      </c>
      <c r="E19" s="92" t="s">
        <v>32</v>
      </c>
      <c r="F19" s="116"/>
      <c r="G19" s="103">
        <v>8200000</v>
      </c>
      <c r="H19" s="103">
        <v>1800000</v>
      </c>
      <c r="I19" s="103"/>
      <c r="J19" s="131"/>
      <c r="K19" s="92"/>
    </row>
    <row r="20" spans="1:11" ht="32.450000000000003" customHeight="1">
      <c r="A20" s="92">
        <v>9</v>
      </c>
      <c r="B20" s="95" t="s">
        <v>48</v>
      </c>
      <c r="C20" s="97" t="s">
        <v>225</v>
      </c>
      <c r="D20" s="97" t="s">
        <v>28</v>
      </c>
      <c r="E20" s="97" t="s">
        <v>227</v>
      </c>
      <c r="F20" s="99">
        <v>5000000</v>
      </c>
      <c r="G20" s="103">
        <v>4050000.0000000005</v>
      </c>
      <c r="H20" s="103">
        <v>950000</v>
      </c>
      <c r="I20" s="103">
        <v>4050000.0000000005</v>
      </c>
      <c r="J20" s="131" t="s">
        <v>276</v>
      </c>
      <c r="K20" s="92" t="s">
        <v>0</v>
      </c>
    </row>
    <row r="21" spans="1:11" ht="57.6" customHeight="1">
      <c r="A21" s="92"/>
      <c r="B21" s="96"/>
      <c r="C21" s="98" t="s">
        <v>35</v>
      </c>
      <c r="D21" s="98" t="s">
        <v>28</v>
      </c>
      <c r="E21" s="98" t="s">
        <v>36</v>
      </c>
      <c r="F21" s="100"/>
      <c r="G21" s="103">
        <v>8200001</v>
      </c>
      <c r="H21" s="103">
        <v>1800001</v>
      </c>
      <c r="I21" s="103">
        <v>8200001</v>
      </c>
      <c r="J21" s="131"/>
      <c r="K21" s="92"/>
    </row>
    <row r="22" spans="1:11" ht="76.900000000000006" customHeight="1">
      <c r="A22" s="92">
        <v>10</v>
      </c>
      <c r="B22" s="95" t="s">
        <v>48</v>
      </c>
      <c r="C22" s="97" t="s">
        <v>228</v>
      </c>
      <c r="D22" s="97" t="s">
        <v>30</v>
      </c>
      <c r="E22" s="97" t="s">
        <v>229</v>
      </c>
      <c r="F22" s="99">
        <v>8220000</v>
      </c>
      <c r="G22" s="103">
        <v>6658200</v>
      </c>
      <c r="H22" s="103">
        <v>1561800</v>
      </c>
      <c r="I22" s="103">
        <v>5670000</v>
      </c>
      <c r="J22" s="131" t="s">
        <v>277</v>
      </c>
      <c r="K22" s="92" t="s">
        <v>0</v>
      </c>
    </row>
    <row r="23" spans="1:11" ht="285.60000000000002" customHeight="1">
      <c r="A23" s="92"/>
      <c r="B23" s="96"/>
      <c r="C23" s="98" t="s">
        <v>35</v>
      </c>
      <c r="D23" s="98" t="s">
        <v>28</v>
      </c>
      <c r="E23" s="98" t="s">
        <v>36</v>
      </c>
      <c r="F23" s="100">
        <v>5750000</v>
      </c>
      <c r="G23" s="103">
        <v>8200002</v>
      </c>
      <c r="H23" s="103">
        <v>1800002</v>
      </c>
      <c r="I23" s="103"/>
      <c r="J23" s="131"/>
      <c r="K23" s="92"/>
    </row>
    <row r="24" spans="1:11" ht="74.45" customHeight="1">
      <c r="A24" s="92">
        <v>11</v>
      </c>
      <c r="B24" s="95" t="s">
        <v>48</v>
      </c>
      <c r="C24" s="97" t="s">
        <v>228</v>
      </c>
      <c r="D24" s="97" t="s">
        <v>30</v>
      </c>
      <c r="E24" s="97" t="s">
        <v>230</v>
      </c>
      <c r="F24" s="99">
        <v>12500000</v>
      </c>
      <c r="G24" s="103">
        <v>10125000</v>
      </c>
      <c r="H24" s="103">
        <v>2375000</v>
      </c>
      <c r="I24" s="103">
        <v>0</v>
      </c>
      <c r="J24" s="131" t="s">
        <v>278</v>
      </c>
      <c r="K24" s="92" t="s">
        <v>0</v>
      </c>
    </row>
    <row r="25" spans="1:11" ht="32.450000000000003" customHeight="1">
      <c r="A25" s="92"/>
      <c r="B25" s="96"/>
      <c r="C25" s="98" t="s">
        <v>33</v>
      </c>
      <c r="D25" s="98" t="s">
        <v>28</v>
      </c>
      <c r="E25" s="98" t="s">
        <v>34</v>
      </c>
      <c r="F25" s="100">
        <v>6630000</v>
      </c>
      <c r="G25" s="103">
        <v>8200003</v>
      </c>
      <c r="H25" s="103">
        <v>1800003</v>
      </c>
      <c r="I25" s="103"/>
      <c r="J25" s="131"/>
      <c r="K25" s="92"/>
    </row>
    <row r="26" spans="1:11" ht="86.45" customHeight="1">
      <c r="A26" s="92">
        <v>12</v>
      </c>
      <c r="B26" s="95" t="s">
        <v>48</v>
      </c>
      <c r="C26" s="97" t="s">
        <v>231</v>
      </c>
      <c r="D26" s="97" t="s">
        <v>28</v>
      </c>
      <c r="E26" s="97" t="s">
        <v>232</v>
      </c>
      <c r="F26" s="99">
        <v>8400000</v>
      </c>
      <c r="G26" s="103">
        <v>6804000</v>
      </c>
      <c r="H26" s="103">
        <v>1596000</v>
      </c>
      <c r="I26" s="103">
        <v>0</v>
      </c>
      <c r="J26" s="131" t="s">
        <v>279</v>
      </c>
      <c r="K26" s="92"/>
    </row>
    <row r="27" spans="1:11" ht="31.15" customHeight="1">
      <c r="A27" s="92"/>
      <c r="B27" s="96"/>
      <c r="C27" s="98"/>
      <c r="D27" s="98"/>
      <c r="E27" s="98"/>
      <c r="F27" s="100"/>
      <c r="G27" s="103">
        <v>8200004</v>
      </c>
      <c r="H27" s="103">
        <v>1800004</v>
      </c>
      <c r="I27" s="103"/>
      <c r="J27" s="131"/>
      <c r="K27" s="92"/>
    </row>
    <row r="28" spans="1:11" ht="86.45" customHeight="1">
      <c r="A28" s="92">
        <v>13</v>
      </c>
      <c r="B28" s="95" t="s">
        <v>48</v>
      </c>
      <c r="C28" s="97" t="s">
        <v>233</v>
      </c>
      <c r="D28" s="97" t="s">
        <v>28</v>
      </c>
      <c r="E28" s="97" t="s">
        <v>234</v>
      </c>
      <c r="F28" s="99">
        <v>1000000</v>
      </c>
      <c r="G28" s="101">
        <v>810000</v>
      </c>
      <c r="H28" s="103">
        <v>190000</v>
      </c>
      <c r="I28" s="103">
        <v>486000</v>
      </c>
      <c r="J28" s="131" t="s">
        <v>280</v>
      </c>
      <c r="K28" s="92"/>
    </row>
    <row r="29" spans="1:11" ht="32.450000000000003" customHeight="1">
      <c r="A29" s="92"/>
      <c r="B29" s="96"/>
      <c r="C29" s="98" t="s">
        <v>38</v>
      </c>
      <c r="D29" s="98" t="s">
        <v>28</v>
      </c>
      <c r="E29" s="98" t="s">
        <v>39</v>
      </c>
      <c r="F29" s="100">
        <v>10000000</v>
      </c>
      <c r="G29" s="102"/>
      <c r="H29" s="103">
        <v>1800005</v>
      </c>
      <c r="I29" s="103"/>
      <c r="J29" s="131"/>
      <c r="K29" s="92"/>
    </row>
    <row r="30" spans="1:11" ht="84" customHeight="1">
      <c r="A30" s="92">
        <v>14</v>
      </c>
      <c r="B30" s="95" t="s">
        <v>48</v>
      </c>
      <c r="C30" s="97" t="s">
        <v>235</v>
      </c>
      <c r="D30" s="97" t="s">
        <v>28</v>
      </c>
      <c r="E30" s="97" t="s">
        <v>236</v>
      </c>
      <c r="F30" s="99">
        <v>3380000</v>
      </c>
      <c r="G30" s="103">
        <v>2737800</v>
      </c>
      <c r="H30" s="103">
        <v>642200</v>
      </c>
      <c r="I30" s="103">
        <v>1377000</v>
      </c>
      <c r="J30" s="131" t="s">
        <v>281</v>
      </c>
      <c r="K30" s="92"/>
    </row>
    <row r="31" spans="1:11" ht="109.15" customHeight="1">
      <c r="A31" s="92"/>
      <c r="B31" s="96"/>
      <c r="C31" s="98" t="s">
        <v>37</v>
      </c>
      <c r="D31" s="98"/>
      <c r="E31" s="98"/>
      <c r="F31" s="100"/>
      <c r="G31" s="103">
        <v>8200006</v>
      </c>
      <c r="H31" s="103">
        <v>1800006</v>
      </c>
      <c r="I31" s="103"/>
      <c r="J31" s="131"/>
      <c r="K31" s="92"/>
    </row>
    <row r="32" spans="1:11" ht="100.9" customHeight="1">
      <c r="A32" s="92">
        <v>15</v>
      </c>
      <c r="B32" s="95" t="s">
        <v>48</v>
      </c>
      <c r="C32" s="97" t="s">
        <v>235</v>
      </c>
      <c r="D32" s="97" t="s">
        <v>28</v>
      </c>
      <c r="E32" s="97" t="s">
        <v>237</v>
      </c>
      <c r="F32" s="99">
        <v>3700000</v>
      </c>
      <c r="G32" s="101">
        <v>2997000</v>
      </c>
      <c r="H32" s="103">
        <v>703000</v>
      </c>
      <c r="I32" s="103">
        <v>0</v>
      </c>
      <c r="J32" s="131" t="s">
        <v>282</v>
      </c>
      <c r="K32" s="92"/>
    </row>
    <row r="33" spans="1:11" ht="51.6" customHeight="1">
      <c r="A33" s="92"/>
      <c r="B33" s="96"/>
      <c r="C33" s="98" t="s">
        <v>38</v>
      </c>
      <c r="D33" s="98" t="s">
        <v>28</v>
      </c>
      <c r="E33" s="98" t="s">
        <v>39</v>
      </c>
      <c r="F33" s="100">
        <v>10000000</v>
      </c>
      <c r="G33" s="102"/>
      <c r="H33" s="103">
        <v>1800005</v>
      </c>
      <c r="I33" s="103"/>
      <c r="J33" s="131"/>
      <c r="K33" s="92"/>
    </row>
    <row r="34" spans="1:11" ht="135.6" customHeight="1">
      <c r="A34" s="106">
        <v>16</v>
      </c>
      <c r="B34" s="95" t="s">
        <v>48</v>
      </c>
      <c r="C34" s="97" t="s">
        <v>238</v>
      </c>
      <c r="D34" s="97" t="s">
        <v>28</v>
      </c>
      <c r="E34" s="97" t="s">
        <v>239</v>
      </c>
      <c r="F34" s="101">
        <v>6000000</v>
      </c>
      <c r="G34" s="47">
        <v>4860000</v>
      </c>
      <c r="H34" s="47">
        <v>1140000</v>
      </c>
      <c r="I34" s="114">
        <v>567000</v>
      </c>
      <c r="J34" s="117" t="s">
        <v>283</v>
      </c>
      <c r="K34" s="92"/>
    </row>
    <row r="35" spans="1:11" ht="408" hidden="1" customHeight="1">
      <c r="A35" s="108"/>
      <c r="B35" s="96"/>
      <c r="C35" s="98"/>
      <c r="D35" s="98"/>
      <c r="E35" s="98"/>
      <c r="F35" s="102"/>
      <c r="G35" s="47">
        <v>8200006</v>
      </c>
      <c r="H35" s="47">
        <v>1800006</v>
      </c>
      <c r="I35" s="116"/>
      <c r="J35" s="105"/>
      <c r="K35" s="92"/>
    </row>
    <row r="36" spans="1:11" ht="48" customHeight="1">
      <c r="A36" s="92" t="s">
        <v>108</v>
      </c>
      <c r="B36" s="92"/>
      <c r="C36" s="92"/>
      <c r="D36" s="92"/>
      <c r="E36" s="92"/>
      <c r="F36" s="75">
        <v>88521136</v>
      </c>
      <c r="G36" s="75">
        <v>71702121</v>
      </c>
      <c r="H36" s="75">
        <v>16819015</v>
      </c>
      <c r="I36" s="75">
        <v>30213000</v>
      </c>
      <c r="J36" s="48"/>
      <c r="K36" s="36"/>
    </row>
  </sheetData>
  <mergeCells count="176">
    <mergeCell ref="I34:I35"/>
    <mergeCell ref="J34:J35"/>
    <mergeCell ref="K34:K35"/>
    <mergeCell ref="A36:E36"/>
    <mergeCell ref="A34:A35"/>
    <mergeCell ref="B34:B35"/>
    <mergeCell ref="C34:C35"/>
    <mergeCell ref="D34:D35"/>
    <mergeCell ref="E34:E35"/>
    <mergeCell ref="F34:F35"/>
    <mergeCell ref="F32:F33"/>
    <mergeCell ref="G32:G33"/>
    <mergeCell ref="H32:H33"/>
    <mergeCell ref="I32:I33"/>
    <mergeCell ref="J32:J33"/>
    <mergeCell ref="K32:K33"/>
    <mergeCell ref="G30:G31"/>
    <mergeCell ref="H30:H31"/>
    <mergeCell ref="I30:I31"/>
    <mergeCell ref="J30:J31"/>
    <mergeCell ref="K30:K31"/>
    <mergeCell ref="F30:F31"/>
    <mergeCell ref="A32:A33"/>
    <mergeCell ref="B32:B33"/>
    <mergeCell ref="C32:C33"/>
    <mergeCell ref="D32:D33"/>
    <mergeCell ref="E32:E33"/>
    <mergeCell ref="A30:A31"/>
    <mergeCell ref="B30:B31"/>
    <mergeCell ref="C30:C31"/>
    <mergeCell ref="D30:D31"/>
    <mergeCell ref="E30:E31"/>
    <mergeCell ref="F28:F29"/>
    <mergeCell ref="G28:G29"/>
    <mergeCell ref="H28:H29"/>
    <mergeCell ref="I28:I29"/>
    <mergeCell ref="J28:J29"/>
    <mergeCell ref="K28:K29"/>
    <mergeCell ref="G26:G27"/>
    <mergeCell ref="H26:H27"/>
    <mergeCell ref="I26:I27"/>
    <mergeCell ref="J26:J27"/>
    <mergeCell ref="K26:K27"/>
    <mergeCell ref="F26:F27"/>
    <mergeCell ref="A28:A29"/>
    <mergeCell ref="B28:B29"/>
    <mergeCell ref="C28:C29"/>
    <mergeCell ref="D28:D29"/>
    <mergeCell ref="E28:E29"/>
    <mergeCell ref="A26:A27"/>
    <mergeCell ref="B26:B27"/>
    <mergeCell ref="C26:C27"/>
    <mergeCell ref="D26:D27"/>
    <mergeCell ref="E26:E27"/>
    <mergeCell ref="F24:F25"/>
    <mergeCell ref="G24:G25"/>
    <mergeCell ref="H24:H25"/>
    <mergeCell ref="I24:I25"/>
    <mergeCell ref="J24:J25"/>
    <mergeCell ref="K24:K25"/>
    <mergeCell ref="G22:G23"/>
    <mergeCell ref="H22:H23"/>
    <mergeCell ref="I22:I23"/>
    <mergeCell ref="J22:J23"/>
    <mergeCell ref="K22:K23"/>
    <mergeCell ref="F22:F23"/>
    <mergeCell ref="A24:A25"/>
    <mergeCell ref="B24:B25"/>
    <mergeCell ref="C24:C25"/>
    <mergeCell ref="D24:D25"/>
    <mergeCell ref="E24:E25"/>
    <mergeCell ref="A22:A23"/>
    <mergeCell ref="B22:B23"/>
    <mergeCell ref="C22:C23"/>
    <mergeCell ref="D22:D23"/>
    <mergeCell ref="E22:E23"/>
    <mergeCell ref="F20:F21"/>
    <mergeCell ref="G20:G21"/>
    <mergeCell ref="H20:H21"/>
    <mergeCell ref="I20:I21"/>
    <mergeCell ref="J20:J21"/>
    <mergeCell ref="K20:K21"/>
    <mergeCell ref="G18:G19"/>
    <mergeCell ref="H18:H19"/>
    <mergeCell ref="I18:I19"/>
    <mergeCell ref="J18:J19"/>
    <mergeCell ref="K18:K19"/>
    <mergeCell ref="F18:F19"/>
    <mergeCell ref="A20:A21"/>
    <mergeCell ref="B20:B21"/>
    <mergeCell ref="C20:C21"/>
    <mergeCell ref="D20:D21"/>
    <mergeCell ref="E20:E21"/>
    <mergeCell ref="A18:A19"/>
    <mergeCell ref="B18:B19"/>
    <mergeCell ref="C18:C19"/>
    <mergeCell ref="D18:D19"/>
    <mergeCell ref="E18:E19"/>
    <mergeCell ref="J10:J11"/>
    <mergeCell ref="K10:K11"/>
    <mergeCell ref="A16:A17"/>
    <mergeCell ref="B16:B17"/>
    <mergeCell ref="C16:C17"/>
    <mergeCell ref="D16:D17"/>
    <mergeCell ref="E16:E17"/>
    <mergeCell ref="A14:A15"/>
    <mergeCell ref="B14:B15"/>
    <mergeCell ref="C14:C15"/>
    <mergeCell ref="D14:D15"/>
    <mergeCell ref="E14:E15"/>
    <mergeCell ref="F16:F17"/>
    <mergeCell ref="G16:G17"/>
    <mergeCell ref="H16:H17"/>
    <mergeCell ref="I16:I17"/>
    <mergeCell ref="J16:J17"/>
    <mergeCell ref="K16:K17"/>
    <mergeCell ref="G14:G15"/>
    <mergeCell ref="H14:H15"/>
    <mergeCell ref="I14:I15"/>
    <mergeCell ref="J14:J15"/>
    <mergeCell ref="K14:K15"/>
    <mergeCell ref="F14:F15"/>
    <mergeCell ref="A12:A13"/>
    <mergeCell ref="B12:B13"/>
    <mergeCell ref="C12:C13"/>
    <mergeCell ref="D12:D13"/>
    <mergeCell ref="E12:E13"/>
    <mergeCell ref="H8:H9"/>
    <mergeCell ref="I8:I9"/>
    <mergeCell ref="J8:J9"/>
    <mergeCell ref="K8:K9"/>
    <mergeCell ref="A10:A11"/>
    <mergeCell ref="B10:B11"/>
    <mergeCell ref="C10:C11"/>
    <mergeCell ref="D10:D11"/>
    <mergeCell ref="E10:E11"/>
    <mergeCell ref="F10:F11"/>
    <mergeCell ref="F12:F13"/>
    <mergeCell ref="G12:G13"/>
    <mergeCell ref="H12:H13"/>
    <mergeCell ref="I12:I13"/>
    <mergeCell ref="J12:J13"/>
    <mergeCell ref="K12:K13"/>
    <mergeCell ref="G10:G11"/>
    <mergeCell ref="H10:H11"/>
    <mergeCell ref="I10:I11"/>
    <mergeCell ref="J6:J7"/>
    <mergeCell ref="K6:K7"/>
    <mergeCell ref="A8:A9"/>
    <mergeCell ref="B8:B9"/>
    <mergeCell ref="C8:C9"/>
    <mergeCell ref="D8:D9"/>
    <mergeCell ref="E8:E9"/>
    <mergeCell ref="F8:F9"/>
    <mergeCell ref="G8:G9"/>
    <mergeCell ref="A6:A7"/>
    <mergeCell ref="B6:B7"/>
    <mergeCell ref="C6:C7"/>
    <mergeCell ref="D6:D7"/>
    <mergeCell ref="E6:E7"/>
    <mergeCell ref="F6:F7"/>
    <mergeCell ref="G6:G7"/>
    <mergeCell ref="H6:H7"/>
    <mergeCell ref="I6:I7"/>
    <mergeCell ref="A1:K1"/>
    <mergeCell ref="A4:A5"/>
    <mergeCell ref="B4:B5"/>
    <mergeCell ref="C4:C5"/>
    <mergeCell ref="D4:D5"/>
    <mergeCell ref="E4:E5"/>
    <mergeCell ref="F4:F5"/>
    <mergeCell ref="G4:G5"/>
    <mergeCell ref="H4:H5"/>
    <mergeCell ref="I4:I5"/>
    <mergeCell ref="J4:J5"/>
    <mergeCell ref="K4:K5"/>
  </mergeCells>
  <phoneticPr fontId="1" type="noConversion"/>
  <printOptions horizontalCentered="1"/>
  <pageMargins left="0.39370078740157483" right="0.39370078740157483" top="0.59055118110236227" bottom="0.59055118110236227" header="0.51181102362204722" footer="0.51181102362204722"/>
  <pageSetup paperSize="8" scale="69"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FF0000"/>
  </sheetPr>
  <dimension ref="A1:K21"/>
  <sheetViews>
    <sheetView view="pageBreakPreview" zoomScale="50" zoomScaleNormal="40" zoomScaleSheetLayoutView="50" workbookViewId="0">
      <selection activeCell="K19" sqref="A1:K19"/>
    </sheetView>
  </sheetViews>
  <sheetFormatPr defaultRowHeight="16.5"/>
  <cols>
    <col min="1" max="1" width="5.25" style="33" customWidth="1"/>
    <col min="2" max="2" width="8.5" style="33" customWidth="1"/>
    <col min="3" max="3" width="9.25" style="33" customWidth="1"/>
    <col min="4" max="4" width="5.625" style="33" customWidth="1"/>
    <col min="5" max="5" width="24.625" style="33" customWidth="1"/>
    <col min="6" max="6" width="13.375" style="2" customWidth="1"/>
    <col min="7" max="7" width="14.875" style="33" customWidth="1"/>
    <col min="8" max="8" width="13.5" style="33" customWidth="1"/>
    <col min="9" max="9" width="12.625" style="33" customWidth="1"/>
    <col min="10" max="10" width="68" style="33" customWidth="1"/>
    <col min="11" max="16384" width="9" style="33"/>
  </cols>
  <sheetData>
    <row r="1" spans="1:11" ht="80.099999999999994" customHeight="1">
      <c r="A1" s="94" t="s">
        <v>87</v>
      </c>
      <c r="B1" s="94"/>
      <c r="C1" s="94"/>
      <c r="D1" s="94"/>
      <c r="E1" s="94"/>
      <c r="F1" s="94"/>
      <c r="G1" s="94"/>
      <c r="H1" s="94"/>
      <c r="I1" s="94"/>
      <c r="J1" s="94"/>
      <c r="K1" s="94"/>
    </row>
    <row r="2" spans="1:11" ht="41.45" customHeight="1">
      <c r="A2" s="34"/>
      <c r="B2" s="34"/>
      <c r="C2" s="35"/>
      <c r="D2" s="35"/>
      <c r="E2" s="35"/>
      <c r="F2" s="35"/>
      <c r="G2" s="35"/>
      <c r="H2" s="35"/>
      <c r="I2" s="35"/>
      <c r="J2" s="39"/>
      <c r="K2" s="38"/>
    </row>
    <row r="3" spans="1:11" ht="90" customHeight="1">
      <c r="A3" s="44" t="s">
        <v>88</v>
      </c>
      <c r="B3" s="44" t="s">
        <v>89</v>
      </c>
      <c r="C3" s="44" t="s">
        <v>90</v>
      </c>
      <c r="D3" s="44" t="s">
        <v>91</v>
      </c>
      <c r="E3" s="44" t="s">
        <v>92</v>
      </c>
      <c r="F3" s="26" t="s">
        <v>93</v>
      </c>
      <c r="G3" s="44" t="s">
        <v>94</v>
      </c>
      <c r="H3" s="44" t="s">
        <v>95</v>
      </c>
      <c r="I3" s="44" t="s">
        <v>96</v>
      </c>
      <c r="J3" s="44" t="s">
        <v>97</v>
      </c>
      <c r="K3" s="44" t="s">
        <v>98</v>
      </c>
    </row>
    <row r="4" spans="1:11" ht="409.5" customHeight="1">
      <c r="A4" s="44">
        <v>1</v>
      </c>
      <c r="B4" s="45" t="s">
        <v>154</v>
      </c>
      <c r="C4" s="46" t="s">
        <v>155</v>
      </c>
      <c r="D4" s="46" t="s">
        <v>30</v>
      </c>
      <c r="E4" s="46" t="s">
        <v>156</v>
      </c>
      <c r="F4" s="50">
        <v>4000000</v>
      </c>
      <c r="G4" s="50">
        <v>3240000</v>
      </c>
      <c r="H4" s="50">
        <v>760000</v>
      </c>
      <c r="I4" s="51">
        <v>2025000</v>
      </c>
      <c r="J4" s="54" t="s">
        <v>305</v>
      </c>
      <c r="K4" s="44" t="s">
        <v>306</v>
      </c>
    </row>
    <row r="5" spans="1:11" ht="399.95" customHeight="1">
      <c r="A5" s="92" t="s">
        <v>15</v>
      </c>
      <c r="B5" s="95" t="s">
        <v>154</v>
      </c>
      <c r="C5" s="97" t="s">
        <v>157</v>
      </c>
      <c r="D5" s="97" t="s">
        <v>30</v>
      </c>
      <c r="E5" s="97" t="s">
        <v>158</v>
      </c>
      <c r="F5" s="99">
        <v>18000000</v>
      </c>
      <c r="G5" s="99">
        <v>14580000.000000002</v>
      </c>
      <c r="H5" s="99">
        <v>3420000</v>
      </c>
      <c r="I5" s="101">
        <v>7290000</v>
      </c>
      <c r="J5" s="117" t="s">
        <v>307</v>
      </c>
      <c r="K5" s="92" t="s">
        <v>308</v>
      </c>
    </row>
    <row r="6" spans="1:11" ht="327.75" customHeight="1">
      <c r="A6" s="92"/>
      <c r="B6" s="96"/>
      <c r="C6" s="98"/>
      <c r="D6" s="98"/>
      <c r="E6" s="98"/>
      <c r="F6" s="100"/>
      <c r="G6" s="100"/>
      <c r="H6" s="100"/>
      <c r="I6" s="102"/>
      <c r="J6" s="105"/>
      <c r="K6" s="92"/>
    </row>
    <row r="7" spans="1:11" ht="399.95" customHeight="1">
      <c r="A7" s="92" t="s">
        <v>16</v>
      </c>
      <c r="B7" s="95" t="s">
        <v>154</v>
      </c>
      <c r="C7" s="97" t="s">
        <v>157</v>
      </c>
      <c r="D7" s="97" t="s">
        <v>30</v>
      </c>
      <c r="E7" s="97" t="s">
        <v>159</v>
      </c>
      <c r="F7" s="99">
        <v>8000000</v>
      </c>
      <c r="G7" s="99">
        <v>6480000</v>
      </c>
      <c r="H7" s="99">
        <v>1520000</v>
      </c>
      <c r="I7" s="101">
        <v>3240000</v>
      </c>
      <c r="J7" s="117" t="s">
        <v>309</v>
      </c>
      <c r="K7" s="92" t="s">
        <v>0</v>
      </c>
    </row>
    <row r="8" spans="1:11" ht="44.25" customHeight="1">
      <c r="A8" s="92"/>
      <c r="B8" s="96"/>
      <c r="C8" s="98"/>
      <c r="D8" s="98"/>
      <c r="E8" s="98"/>
      <c r="F8" s="100"/>
      <c r="G8" s="100"/>
      <c r="H8" s="100"/>
      <c r="I8" s="102"/>
      <c r="J8" s="105"/>
      <c r="K8" s="92"/>
    </row>
    <row r="9" spans="1:11" ht="399.95" customHeight="1">
      <c r="A9" s="106" t="s">
        <v>17</v>
      </c>
      <c r="B9" s="95" t="s">
        <v>154</v>
      </c>
      <c r="C9" s="119" t="s">
        <v>157</v>
      </c>
      <c r="D9" s="95" t="s">
        <v>18</v>
      </c>
      <c r="E9" s="97" t="s">
        <v>160</v>
      </c>
      <c r="F9" s="99">
        <v>8000000</v>
      </c>
      <c r="G9" s="99">
        <v>6480000</v>
      </c>
      <c r="H9" s="99">
        <v>1520000</v>
      </c>
      <c r="I9" s="101">
        <v>4050000</v>
      </c>
      <c r="J9" s="117" t="s">
        <v>310</v>
      </c>
      <c r="K9" s="106" t="s">
        <v>0</v>
      </c>
    </row>
    <row r="10" spans="1:11" ht="340.5" customHeight="1">
      <c r="A10" s="108"/>
      <c r="B10" s="96"/>
      <c r="C10" s="121"/>
      <c r="D10" s="96"/>
      <c r="E10" s="98"/>
      <c r="F10" s="100"/>
      <c r="G10" s="100"/>
      <c r="H10" s="100"/>
      <c r="I10" s="102"/>
      <c r="J10" s="105"/>
      <c r="K10" s="108"/>
    </row>
    <row r="11" spans="1:11" ht="380.1" customHeight="1">
      <c r="A11" s="92">
        <v>5</v>
      </c>
      <c r="B11" s="95" t="s">
        <v>154</v>
      </c>
      <c r="C11" s="97" t="s">
        <v>157</v>
      </c>
      <c r="D11" s="97" t="s">
        <v>30</v>
      </c>
      <c r="E11" s="97" t="s">
        <v>161</v>
      </c>
      <c r="F11" s="99">
        <v>2500000</v>
      </c>
      <c r="G11" s="99">
        <v>2025000.0000000002</v>
      </c>
      <c r="H11" s="99">
        <v>475000</v>
      </c>
      <c r="I11" s="101">
        <v>1377000</v>
      </c>
      <c r="J11" s="117" t="s">
        <v>311</v>
      </c>
      <c r="K11" s="92"/>
    </row>
    <row r="12" spans="1:11" ht="82.5" customHeight="1">
      <c r="A12" s="92"/>
      <c r="B12" s="96"/>
      <c r="C12" s="98"/>
      <c r="D12" s="98"/>
      <c r="E12" s="98"/>
      <c r="F12" s="100"/>
      <c r="G12" s="100"/>
      <c r="H12" s="100"/>
      <c r="I12" s="102"/>
      <c r="J12" s="105"/>
      <c r="K12" s="92"/>
    </row>
    <row r="13" spans="1:11" ht="246.75" customHeight="1">
      <c r="A13" s="92">
        <v>6</v>
      </c>
      <c r="B13" s="95" t="s">
        <v>154</v>
      </c>
      <c r="C13" s="97" t="s">
        <v>157</v>
      </c>
      <c r="D13" s="97" t="s">
        <v>30</v>
      </c>
      <c r="E13" s="172" t="s">
        <v>162</v>
      </c>
      <c r="F13" s="168">
        <v>6000000</v>
      </c>
      <c r="G13" s="168">
        <v>4860000</v>
      </c>
      <c r="H13" s="168">
        <v>1140000</v>
      </c>
      <c r="I13" s="170">
        <v>1296000</v>
      </c>
      <c r="J13" s="174" t="s">
        <v>479</v>
      </c>
      <c r="K13" s="92"/>
    </row>
    <row r="14" spans="1:11" ht="96.75" customHeight="1">
      <c r="A14" s="92"/>
      <c r="B14" s="96"/>
      <c r="C14" s="98"/>
      <c r="D14" s="98"/>
      <c r="E14" s="173"/>
      <c r="F14" s="169"/>
      <c r="G14" s="169"/>
      <c r="H14" s="169"/>
      <c r="I14" s="171"/>
      <c r="J14" s="175"/>
      <c r="K14" s="92"/>
    </row>
    <row r="15" spans="1:11" ht="69.75" customHeight="1">
      <c r="A15" s="92">
        <v>7</v>
      </c>
      <c r="B15" s="95" t="s">
        <v>154</v>
      </c>
      <c r="C15" s="97" t="s">
        <v>157</v>
      </c>
      <c r="D15" s="97" t="s">
        <v>131</v>
      </c>
      <c r="E15" s="97" t="s">
        <v>163</v>
      </c>
      <c r="F15" s="99">
        <v>800000</v>
      </c>
      <c r="G15" s="99">
        <v>648000</v>
      </c>
      <c r="H15" s="99">
        <v>152000</v>
      </c>
      <c r="I15" s="101">
        <v>0</v>
      </c>
      <c r="J15" s="117" t="s">
        <v>312</v>
      </c>
      <c r="K15" s="92"/>
    </row>
    <row r="16" spans="1:11" ht="72" customHeight="1">
      <c r="A16" s="92"/>
      <c r="B16" s="96"/>
      <c r="C16" s="98"/>
      <c r="D16" s="98"/>
      <c r="E16" s="98"/>
      <c r="F16" s="100"/>
      <c r="G16" s="100"/>
      <c r="H16" s="100"/>
      <c r="I16" s="102"/>
      <c r="J16" s="105"/>
      <c r="K16" s="92"/>
    </row>
    <row r="17" spans="1:11" ht="94.5" customHeight="1">
      <c r="A17" s="92">
        <v>8</v>
      </c>
      <c r="B17" s="95" t="s">
        <v>154</v>
      </c>
      <c r="C17" s="97" t="s">
        <v>164</v>
      </c>
      <c r="D17" s="97" t="s">
        <v>131</v>
      </c>
      <c r="E17" s="97" t="s">
        <v>165</v>
      </c>
      <c r="F17" s="99">
        <v>2000000</v>
      </c>
      <c r="G17" s="99">
        <v>1620000</v>
      </c>
      <c r="H17" s="99">
        <v>380000</v>
      </c>
      <c r="I17" s="101">
        <v>0</v>
      </c>
      <c r="J17" s="117" t="s">
        <v>312</v>
      </c>
      <c r="K17" s="92"/>
    </row>
    <row r="18" spans="1:11" ht="69" customHeight="1">
      <c r="A18" s="92"/>
      <c r="B18" s="96"/>
      <c r="C18" s="98"/>
      <c r="D18" s="98"/>
      <c r="E18" s="98"/>
      <c r="F18" s="100"/>
      <c r="G18" s="100"/>
      <c r="H18" s="100"/>
      <c r="I18" s="102"/>
      <c r="J18" s="105"/>
      <c r="K18" s="92"/>
    </row>
    <row r="19" spans="1:11" ht="47.25" customHeight="1">
      <c r="A19" s="92" t="s">
        <v>108</v>
      </c>
      <c r="B19" s="92"/>
      <c r="C19" s="92"/>
      <c r="D19" s="92"/>
      <c r="E19" s="92"/>
      <c r="F19" s="37">
        <v>49300000</v>
      </c>
      <c r="G19" s="37">
        <v>39933000</v>
      </c>
      <c r="H19" s="37">
        <v>9367000</v>
      </c>
      <c r="I19" s="37">
        <f>SUM(I4:I18)</f>
        <v>19278000</v>
      </c>
      <c r="J19" s="48"/>
      <c r="K19" s="36"/>
    </row>
    <row r="20" spans="1:11" ht="21" customHeight="1">
      <c r="A20" s="92" t="s">
        <v>109</v>
      </c>
      <c r="B20" s="92"/>
      <c r="C20" s="92"/>
      <c r="D20" s="92"/>
      <c r="E20" s="92"/>
      <c r="F20" s="92"/>
      <c r="G20" s="92"/>
      <c r="H20" s="92"/>
      <c r="I20" s="92"/>
      <c r="J20" s="92"/>
      <c r="K20" s="92"/>
    </row>
    <row r="21" spans="1:11" ht="141" customHeight="1">
      <c r="A21" s="93" t="s">
        <v>0</v>
      </c>
      <c r="B21" s="93"/>
      <c r="C21" s="93"/>
      <c r="D21" s="93"/>
      <c r="E21" s="93"/>
      <c r="F21" s="93"/>
      <c r="G21" s="93"/>
      <c r="H21" s="93"/>
      <c r="I21" s="93"/>
      <c r="J21" s="93"/>
      <c r="K21" s="93"/>
    </row>
  </sheetData>
  <mergeCells count="81">
    <mergeCell ref="A20:K20"/>
    <mergeCell ref="A21:K21"/>
    <mergeCell ref="F9:F10"/>
    <mergeCell ref="E9:E10"/>
    <mergeCell ref="D9:D10"/>
    <mergeCell ref="C9:C10"/>
    <mergeCell ref="B9:B10"/>
    <mergeCell ref="A9:A10"/>
    <mergeCell ref="G17:G18"/>
    <mergeCell ref="H17:H18"/>
    <mergeCell ref="I17:I18"/>
    <mergeCell ref="J17:J18"/>
    <mergeCell ref="K17:K18"/>
    <mergeCell ref="A19:E19"/>
    <mergeCell ref="A17:A18"/>
    <mergeCell ref="B17:B18"/>
    <mergeCell ref="C17:C18"/>
    <mergeCell ref="D17:D18"/>
    <mergeCell ref="E17:E18"/>
    <mergeCell ref="F17:F18"/>
    <mergeCell ref="F15:F16"/>
    <mergeCell ref="J13:J14"/>
    <mergeCell ref="K13:K14"/>
    <mergeCell ref="G15:G16"/>
    <mergeCell ref="H15:H16"/>
    <mergeCell ref="I15:I16"/>
    <mergeCell ref="J15:J16"/>
    <mergeCell ref="K15:K16"/>
    <mergeCell ref="A15:A16"/>
    <mergeCell ref="B15:B16"/>
    <mergeCell ref="C15:C16"/>
    <mergeCell ref="D15:D16"/>
    <mergeCell ref="E15:E16"/>
    <mergeCell ref="A13:A14"/>
    <mergeCell ref="B13:B14"/>
    <mergeCell ref="C13:C14"/>
    <mergeCell ref="D13:D14"/>
    <mergeCell ref="E13:E14"/>
    <mergeCell ref="F13:F14"/>
    <mergeCell ref="F11:F12"/>
    <mergeCell ref="G11:G12"/>
    <mergeCell ref="H11:H12"/>
    <mergeCell ref="I11:I12"/>
    <mergeCell ref="G13:G14"/>
    <mergeCell ref="H13:H14"/>
    <mergeCell ref="I13:I14"/>
    <mergeCell ref="J11:J12"/>
    <mergeCell ref="K11:K12"/>
    <mergeCell ref="G9:G10"/>
    <mergeCell ref="H9:H10"/>
    <mergeCell ref="I9:I10"/>
    <mergeCell ref="J9:J10"/>
    <mergeCell ref="K9:K10"/>
    <mergeCell ref="H5:H6"/>
    <mergeCell ref="A11:A12"/>
    <mergeCell ref="B11:B12"/>
    <mergeCell ref="C11:C12"/>
    <mergeCell ref="D11:D12"/>
    <mergeCell ref="E11:E12"/>
    <mergeCell ref="I7:I8"/>
    <mergeCell ref="J7:J8"/>
    <mergeCell ref="K7:K8"/>
    <mergeCell ref="I5:I6"/>
    <mergeCell ref="J5:J6"/>
    <mergeCell ref="K5:K6"/>
    <mergeCell ref="A1:K1"/>
    <mergeCell ref="F7:F8"/>
    <mergeCell ref="G7:G8"/>
    <mergeCell ref="A5:A6"/>
    <mergeCell ref="B5:B6"/>
    <mergeCell ref="C5:C6"/>
    <mergeCell ref="D5:D6"/>
    <mergeCell ref="E5:E6"/>
    <mergeCell ref="F5:F6"/>
    <mergeCell ref="G5:G6"/>
    <mergeCell ref="A7:A8"/>
    <mergeCell ref="B7:B8"/>
    <mergeCell ref="C7:C8"/>
    <mergeCell ref="D7:D8"/>
    <mergeCell ref="E7:E8"/>
    <mergeCell ref="H7:H8"/>
  </mergeCells>
  <phoneticPr fontId="1" type="noConversion"/>
  <printOptions horizontalCentered="1"/>
  <pageMargins left="0.39370078740157483" right="0.39370078740157483" top="0.59055118110236227" bottom="0.59055118110236227" header="0.51181102362204722" footer="0.51181102362204722"/>
  <pageSetup paperSize="8" scale="75"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indexed="13"/>
  </sheetPr>
  <dimension ref="A1:M20"/>
  <sheetViews>
    <sheetView view="pageBreakPreview" zoomScale="50" zoomScaleNormal="40" zoomScaleSheetLayoutView="50" workbookViewId="0">
      <selection activeCell="K16" sqref="A1:K16"/>
    </sheetView>
  </sheetViews>
  <sheetFormatPr defaultRowHeight="16.5"/>
  <cols>
    <col min="1" max="1" width="5.25" style="33" customWidth="1"/>
    <col min="2" max="2" width="8.5" style="33" customWidth="1"/>
    <col min="3" max="3" width="9.25" style="33" customWidth="1"/>
    <col min="4" max="4" width="5.625" style="3" customWidth="1"/>
    <col min="5" max="5" width="24.625" style="33" customWidth="1"/>
    <col min="6" max="6" width="13.375" style="2" customWidth="1"/>
    <col min="7" max="7" width="14.875" style="33" customWidth="1"/>
    <col min="8" max="8" width="13.5" style="33" customWidth="1"/>
    <col min="9" max="9" width="12.625" style="33" customWidth="1"/>
    <col min="10" max="10" width="68" style="33" customWidth="1"/>
    <col min="11" max="256" width="9" style="33"/>
    <col min="257" max="257" width="5.25" style="33" customWidth="1"/>
    <col min="258" max="258" width="8.5" style="33" customWidth="1"/>
    <col min="259" max="259" width="9.25" style="33" customWidth="1"/>
    <col min="260" max="260" width="5.625" style="33" customWidth="1"/>
    <col min="261" max="261" width="24.625" style="33" customWidth="1"/>
    <col min="262" max="262" width="13.375" style="33" customWidth="1"/>
    <col min="263" max="263" width="14.875" style="33" customWidth="1"/>
    <col min="264" max="264" width="13.5" style="33" customWidth="1"/>
    <col min="265" max="265" width="12.625" style="33" customWidth="1"/>
    <col min="266" max="266" width="68" style="33" customWidth="1"/>
    <col min="267" max="512" width="9" style="33"/>
    <col min="513" max="513" width="5.25" style="33" customWidth="1"/>
    <col min="514" max="514" width="8.5" style="33" customWidth="1"/>
    <col min="515" max="515" width="9.25" style="33" customWidth="1"/>
    <col min="516" max="516" width="5.625" style="33" customWidth="1"/>
    <col min="517" max="517" width="24.625" style="33" customWidth="1"/>
    <col min="518" max="518" width="13.375" style="33" customWidth="1"/>
    <col min="519" max="519" width="14.875" style="33" customWidth="1"/>
    <col min="520" max="520" width="13.5" style="33" customWidth="1"/>
    <col min="521" max="521" width="12.625" style="33" customWidth="1"/>
    <col min="522" max="522" width="68" style="33" customWidth="1"/>
    <col min="523" max="768" width="9" style="33"/>
    <col min="769" max="769" width="5.25" style="33" customWidth="1"/>
    <col min="770" max="770" width="8.5" style="33" customWidth="1"/>
    <col min="771" max="771" width="9.25" style="33" customWidth="1"/>
    <col min="772" max="772" width="5.625" style="33" customWidth="1"/>
    <col min="773" max="773" width="24.625" style="33" customWidth="1"/>
    <col min="774" max="774" width="13.375" style="33" customWidth="1"/>
    <col min="775" max="775" width="14.875" style="33" customWidth="1"/>
    <col min="776" max="776" width="13.5" style="33" customWidth="1"/>
    <col min="777" max="777" width="12.625" style="33" customWidth="1"/>
    <col min="778" max="778" width="68" style="33" customWidth="1"/>
    <col min="779" max="1024" width="9" style="33"/>
    <col min="1025" max="1025" width="5.25" style="33" customWidth="1"/>
    <col min="1026" max="1026" width="8.5" style="33" customWidth="1"/>
    <col min="1027" max="1027" width="9.25" style="33" customWidth="1"/>
    <col min="1028" max="1028" width="5.625" style="33" customWidth="1"/>
    <col min="1029" max="1029" width="24.625" style="33" customWidth="1"/>
    <col min="1030" max="1030" width="13.375" style="33" customWidth="1"/>
    <col min="1031" max="1031" width="14.875" style="33" customWidth="1"/>
    <col min="1032" max="1032" width="13.5" style="33" customWidth="1"/>
    <col min="1033" max="1033" width="12.625" style="33" customWidth="1"/>
    <col min="1034" max="1034" width="68" style="33" customWidth="1"/>
    <col min="1035" max="1280" width="9" style="33"/>
    <col min="1281" max="1281" width="5.25" style="33" customWidth="1"/>
    <col min="1282" max="1282" width="8.5" style="33" customWidth="1"/>
    <col min="1283" max="1283" width="9.25" style="33" customWidth="1"/>
    <col min="1284" max="1284" width="5.625" style="33" customWidth="1"/>
    <col min="1285" max="1285" width="24.625" style="33" customWidth="1"/>
    <col min="1286" max="1286" width="13.375" style="33" customWidth="1"/>
    <col min="1287" max="1287" width="14.875" style="33" customWidth="1"/>
    <col min="1288" max="1288" width="13.5" style="33" customWidth="1"/>
    <col min="1289" max="1289" width="12.625" style="33" customWidth="1"/>
    <col min="1290" max="1290" width="68" style="33" customWidth="1"/>
    <col min="1291" max="1536" width="9" style="33"/>
    <col min="1537" max="1537" width="5.25" style="33" customWidth="1"/>
    <col min="1538" max="1538" width="8.5" style="33" customWidth="1"/>
    <col min="1539" max="1539" width="9.25" style="33" customWidth="1"/>
    <col min="1540" max="1540" width="5.625" style="33" customWidth="1"/>
    <col min="1541" max="1541" width="24.625" style="33" customWidth="1"/>
    <col min="1542" max="1542" width="13.375" style="33" customWidth="1"/>
    <col min="1543" max="1543" width="14.875" style="33" customWidth="1"/>
    <col min="1544" max="1544" width="13.5" style="33" customWidth="1"/>
    <col min="1545" max="1545" width="12.625" style="33" customWidth="1"/>
    <col min="1546" max="1546" width="68" style="33" customWidth="1"/>
    <col min="1547" max="1792" width="9" style="33"/>
    <col min="1793" max="1793" width="5.25" style="33" customWidth="1"/>
    <col min="1794" max="1794" width="8.5" style="33" customWidth="1"/>
    <col min="1795" max="1795" width="9.25" style="33" customWidth="1"/>
    <col min="1796" max="1796" width="5.625" style="33" customWidth="1"/>
    <col min="1797" max="1797" width="24.625" style="33" customWidth="1"/>
    <col min="1798" max="1798" width="13.375" style="33" customWidth="1"/>
    <col min="1799" max="1799" width="14.875" style="33" customWidth="1"/>
    <col min="1800" max="1800" width="13.5" style="33" customWidth="1"/>
    <col min="1801" max="1801" width="12.625" style="33" customWidth="1"/>
    <col min="1802" max="1802" width="68" style="33" customWidth="1"/>
    <col min="1803" max="2048" width="9" style="33"/>
    <col min="2049" max="2049" width="5.25" style="33" customWidth="1"/>
    <col min="2050" max="2050" width="8.5" style="33" customWidth="1"/>
    <col min="2051" max="2051" width="9.25" style="33" customWidth="1"/>
    <col min="2052" max="2052" width="5.625" style="33" customWidth="1"/>
    <col min="2053" max="2053" width="24.625" style="33" customWidth="1"/>
    <col min="2054" max="2054" width="13.375" style="33" customWidth="1"/>
    <col min="2055" max="2055" width="14.875" style="33" customWidth="1"/>
    <col min="2056" max="2056" width="13.5" style="33" customWidth="1"/>
    <col min="2057" max="2057" width="12.625" style="33" customWidth="1"/>
    <col min="2058" max="2058" width="68" style="33" customWidth="1"/>
    <col min="2059" max="2304" width="9" style="33"/>
    <col min="2305" max="2305" width="5.25" style="33" customWidth="1"/>
    <col min="2306" max="2306" width="8.5" style="33" customWidth="1"/>
    <col min="2307" max="2307" width="9.25" style="33" customWidth="1"/>
    <col min="2308" max="2308" width="5.625" style="33" customWidth="1"/>
    <col min="2309" max="2309" width="24.625" style="33" customWidth="1"/>
    <col min="2310" max="2310" width="13.375" style="33" customWidth="1"/>
    <col min="2311" max="2311" width="14.875" style="33" customWidth="1"/>
    <col min="2312" max="2312" width="13.5" style="33" customWidth="1"/>
    <col min="2313" max="2313" width="12.625" style="33" customWidth="1"/>
    <col min="2314" max="2314" width="68" style="33" customWidth="1"/>
    <col min="2315" max="2560" width="9" style="33"/>
    <col min="2561" max="2561" width="5.25" style="33" customWidth="1"/>
    <col min="2562" max="2562" width="8.5" style="33" customWidth="1"/>
    <col min="2563" max="2563" width="9.25" style="33" customWidth="1"/>
    <col min="2564" max="2564" width="5.625" style="33" customWidth="1"/>
    <col min="2565" max="2565" width="24.625" style="33" customWidth="1"/>
    <col min="2566" max="2566" width="13.375" style="33" customWidth="1"/>
    <col min="2567" max="2567" width="14.875" style="33" customWidth="1"/>
    <col min="2568" max="2568" width="13.5" style="33" customWidth="1"/>
    <col min="2569" max="2569" width="12.625" style="33" customWidth="1"/>
    <col min="2570" max="2570" width="68" style="33" customWidth="1"/>
    <col min="2571" max="2816" width="9" style="33"/>
    <col min="2817" max="2817" width="5.25" style="33" customWidth="1"/>
    <col min="2818" max="2818" width="8.5" style="33" customWidth="1"/>
    <col min="2819" max="2819" width="9.25" style="33" customWidth="1"/>
    <col min="2820" max="2820" width="5.625" style="33" customWidth="1"/>
    <col min="2821" max="2821" width="24.625" style="33" customWidth="1"/>
    <col min="2822" max="2822" width="13.375" style="33" customWidth="1"/>
    <col min="2823" max="2823" width="14.875" style="33" customWidth="1"/>
    <col min="2824" max="2824" width="13.5" style="33" customWidth="1"/>
    <col min="2825" max="2825" width="12.625" style="33" customWidth="1"/>
    <col min="2826" max="2826" width="68" style="33" customWidth="1"/>
    <col min="2827" max="3072" width="9" style="33"/>
    <col min="3073" max="3073" width="5.25" style="33" customWidth="1"/>
    <col min="3074" max="3074" width="8.5" style="33" customWidth="1"/>
    <col min="3075" max="3075" width="9.25" style="33" customWidth="1"/>
    <col min="3076" max="3076" width="5.625" style="33" customWidth="1"/>
    <col min="3077" max="3077" width="24.625" style="33" customWidth="1"/>
    <col min="3078" max="3078" width="13.375" style="33" customWidth="1"/>
    <col min="3079" max="3079" width="14.875" style="33" customWidth="1"/>
    <col min="3080" max="3080" width="13.5" style="33" customWidth="1"/>
    <col min="3081" max="3081" width="12.625" style="33" customWidth="1"/>
    <col min="3082" max="3082" width="68" style="33" customWidth="1"/>
    <col min="3083" max="3328" width="9" style="33"/>
    <col min="3329" max="3329" width="5.25" style="33" customWidth="1"/>
    <col min="3330" max="3330" width="8.5" style="33" customWidth="1"/>
    <col min="3331" max="3331" width="9.25" style="33" customWidth="1"/>
    <col min="3332" max="3332" width="5.625" style="33" customWidth="1"/>
    <col min="3333" max="3333" width="24.625" style="33" customWidth="1"/>
    <col min="3334" max="3334" width="13.375" style="33" customWidth="1"/>
    <col min="3335" max="3335" width="14.875" style="33" customWidth="1"/>
    <col min="3336" max="3336" width="13.5" style="33" customWidth="1"/>
    <col min="3337" max="3337" width="12.625" style="33" customWidth="1"/>
    <col min="3338" max="3338" width="68" style="33" customWidth="1"/>
    <col min="3339" max="3584" width="9" style="33"/>
    <col min="3585" max="3585" width="5.25" style="33" customWidth="1"/>
    <col min="3586" max="3586" width="8.5" style="33" customWidth="1"/>
    <col min="3587" max="3587" width="9.25" style="33" customWidth="1"/>
    <col min="3588" max="3588" width="5.625" style="33" customWidth="1"/>
    <col min="3589" max="3589" width="24.625" style="33" customWidth="1"/>
    <col min="3590" max="3590" width="13.375" style="33" customWidth="1"/>
    <col min="3591" max="3591" width="14.875" style="33" customWidth="1"/>
    <col min="3592" max="3592" width="13.5" style="33" customWidth="1"/>
    <col min="3593" max="3593" width="12.625" style="33" customWidth="1"/>
    <col min="3594" max="3594" width="68" style="33" customWidth="1"/>
    <col min="3595" max="3840" width="9" style="33"/>
    <col min="3841" max="3841" width="5.25" style="33" customWidth="1"/>
    <col min="3842" max="3842" width="8.5" style="33" customWidth="1"/>
    <col min="3843" max="3843" width="9.25" style="33" customWidth="1"/>
    <col min="3844" max="3844" width="5.625" style="33" customWidth="1"/>
    <col min="3845" max="3845" width="24.625" style="33" customWidth="1"/>
    <col min="3846" max="3846" width="13.375" style="33" customWidth="1"/>
    <col min="3847" max="3847" width="14.875" style="33" customWidth="1"/>
    <col min="3848" max="3848" width="13.5" style="33" customWidth="1"/>
    <col min="3849" max="3849" width="12.625" style="33" customWidth="1"/>
    <col min="3850" max="3850" width="68" style="33" customWidth="1"/>
    <col min="3851" max="4096" width="9" style="33"/>
    <col min="4097" max="4097" width="5.25" style="33" customWidth="1"/>
    <col min="4098" max="4098" width="8.5" style="33" customWidth="1"/>
    <col min="4099" max="4099" width="9.25" style="33" customWidth="1"/>
    <col min="4100" max="4100" width="5.625" style="33" customWidth="1"/>
    <col min="4101" max="4101" width="24.625" style="33" customWidth="1"/>
    <col min="4102" max="4102" width="13.375" style="33" customWidth="1"/>
    <col min="4103" max="4103" width="14.875" style="33" customWidth="1"/>
    <col min="4104" max="4104" width="13.5" style="33" customWidth="1"/>
    <col min="4105" max="4105" width="12.625" style="33" customWidth="1"/>
    <col min="4106" max="4106" width="68" style="33" customWidth="1"/>
    <col min="4107" max="4352" width="9" style="33"/>
    <col min="4353" max="4353" width="5.25" style="33" customWidth="1"/>
    <col min="4354" max="4354" width="8.5" style="33" customWidth="1"/>
    <col min="4355" max="4355" width="9.25" style="33" customWidth="1"/>
    <col min="4356" max="4356" width="5.625" style="33" customWidth="1"/>
    <col min="4357" max="4357" width="24.625" style="33" customWidth="1"/>
    <col min="4358" max="4358" width="13.375" style="33" customWidth="1"/>
    <col min="4359" max="4359" width="14.875" style="33" customWidth="1"/>
    <col min="4360" max="4360" width="13.5" style="33" customWidth="1"/>
    <col min="4361" max="4361" width="12.625" style="33" customWidth="1"/>
    <col min="4362" max="4362" width="68" style="33" customWidth="1"/>
    <col min="4363" max="4608" width="9" style="33"/>
    <col min="4609" max="4609" width="5.25" style="33" customWidth="1"/>
    <col min="4610" max="4610" width="8.5" style="33" customWidth="1"/>
    <col min="4611" max="4611" width="9.25" style="33" customWidth="1"/>
    <col min="4612" max="4612" width="5.625" style="33" customWidth="1"/>
    <col min="4613" max="4613" width="24.625" style="33" customWidth="1"/>
    <col min="4614" max="4614" width="13.375" style="33" customWidth="1"/>
    <col min="4615" max="4615" width="14.875" style="33" customWidth="1"/>
    <col min="4616" max="4616" width="13.5" style="33" customWidth="1"/>
    <col min="4617" max="4617" width="12.625" style="33" customWidth="1"/>
    <col min="4618" max="4618" width="68" style="33" customWidth="1"/>
    <col min="4619" max="4864" width="9" style="33"/>
    <col min="4865" max="4865" width="5.25" style="33" customWidth="1"/>
    <col min="4866" max="4866" width="8.5" style="33" customWidth="1"/>
    <col min="4867" max="4867" width="9.25" style="33" customWidth="1"/>
    <col min="4868" max="4868" width="5.625" style="33" customWidth="1"/>
    <col min="4869" max="4869" width="24.625" style="33" customWidth="1"/>
    <col min="4870" max="4870" width="13.375" style="33" customWidth="1"/>
    <col min="4871" max="4871" width="14.875" style="33" customWidth="1"/>
    <col min="4872" max="4872" width="13.5" style="33" customWidth="1"/>
    <col min="4873" max="4873" width="12.625" style="33" customWidth="1"/>
    <col min="4874" max="4874" width="68" style="33" customWidth="1"/>
    <col min="4875" max="5120" width="9" style="33"/>
    <col min="5121" max="5121" width="5.25" style="33" customWidth="1"/>
    <col min="5122" max="5122" width="8.5" style="33" customWidth="1"/>
    <col min="5123" max="5123" width="9.25" style="33" customWidth="1"/>
    <col min="5124" max="5124" width="5.625" style="33" customWidth="1"/>
    <col min="5125" max="5125" width="24.625" style="33" customWidth="1"/>
    <col min="5126" max="5126" width="13.375" style="33" customWidth="1"/>
    <col min="5127" max="5127" width="14.875" style="33" customWidth="1"/>
    <col min="5128" max="5128" width="13.5" style="33" customWidth="1"/>
    <col min="5129" max="5129" width="12.625" style="33" customWidth="1"/>
    <col min="5130" max="5130" width="68" style="33" customWidth="1"/>
    <col min="5131" max="5376" width="9" style="33"/>
    <col min="5377" max="5377" width="5.25" style="33" customWidth="1"/>
    <col min="5378" max="5378" width="8.5" style="33" customWidth="1"/>
    <col min="5379" max="5379" width="9.25" style="33" customWidth="1"/>
    <col min="5380" max="5380" width="5.625" style="33" customWidth="1"/>
    <col min="5381" max="5381" width="24.625" style="33" customWidth="1"/>
    <col min="5382" max="5382" width="13.375" style="33" customWidth="1"/>
    <col min="5383" max="5383" width="14.875" style="33" customWidth="1"/>
    <col min="5384" max="5384" width="13.5" style="33" customWidth="1"/>
    <col min="5385" max="5385" width="12.625" style="33" customWidth="1"/>
    <col min="5386" max="5386" width="68" style="33" customWidth="1"/>
    <col min="5387" max="5632" width="9" style="33"/>
    <col min="5633" max="5633" width="5.25" style="33" customWidth="1"/>
    <col min="5634" max="5634" width="8.5" style="33" customWidth="1"/>
    <col min="5635" max="5635" width="9.25" style="33" customWidth="1"/>
    <col min="5636" max="5636" width="5.625" style="33" customWidth="1"/>
    <col min="5637" max="5637" width="24.625" style="33" customWidth="1"/>
    <col min="5638" max="5638" width="13.375" style="33" customWidth="1"/>
    <col min="5639" max="5639" width="14.875" style="33" customWidth="1"/>
    <col min="5640" max="5640" width="13.5" style="33" customWidth="1"/>
    <col min="5641" max="5641" width="12.625" style="33" customWidth="1"/>
    <col min="5642" max="5642" width="68" style="33" customWidth="1"/>
    <col min="5643" max="5888" width="9" style="33"/>
    <col min="5889" max="5889" width="5.25" style="33" customWidth="1"/>
    <col min="5890" max="5890" width="8.5" style="33" customWidth="1"/>
    <col min="5891" max="5891" width="9.25" style="33" customWidth="1"/>
    <col min="5892" max="5892" width="5.625" style="33" customWidth="1"/>
    <col min="5893" max="5893" width="24.625" style="33" customWidth="1"/>
    <col min="5894" max="5894" width="13.375" style="33" customWidth="1"/>
    <col min="5895" max="5895" width="14.875" style="33" customWidth="1"/>
    <col min="5896" max="5896" width="13.5" style="33" customWidth="1"/>
    <col min="5897" max="5897" width="12.625" style="33" customWidth="1"/>
    <col min="5898" max="5898" width="68" style="33" customWidth="1"/>
    <col min="5899" max="6144" width="9" style="33"/>
    <col min="6145" max="6145" width="5.25" style="33" customWidth="1"/>
    <col min="6146" max="6146" width="8.5" style="33" customWidth="1"/>
    <col min="6147" max="6147" width="9.25" style="33" customWidth="1"/>
    <col min="6148" max="6148" width="5.625" style="33" customWidth="1"/>
    <col min="6149" max="6149" width="24.625" style="33" customWidth="1"/>
    <col min="6150" max="6150" width="13.375" style="33" customWidth="1"/>
    <col min="6151" max="6151" width="14.875" style="33" customWidth="1"/>
    <col min="6152" max="6152" width="13.5" style="33" customWidth="1"/>
    <col min="6153" max="6153" width="12.625" style="33" customWidth="1"/>
    <col min="6154" max="6154" width="68" style="33" customWidth="1"/>
    <col min="6155" max="6400" width="9" style="33"/>
    <col min="6401" max="6401" width="5.25" style="33" customWidth="1"/>
    <col min="6402" max="6402" width="8.5" style="33" customWidth="1"/>
    <col min="6403" max="6403" width="9.25" style="33" customWidth="1"/>
    <col min="6404" max="6404" width="5.625" style="33" customWidth="1"/>
    <col min="6405" max="6405" width="24.625" style="33" customWidth="1"/>
    <col min="6406" max="6406" width="13.375" style="33" customWidth="1"/>
    <col min="6407" max="6407" width="14.875" style="33" customWidth="1"/>
    <col min="6408" max="6408" width="13.5" style="33" customWidth="1"/>
    <col min="6409" max="6409" width="12.625" style="33" customWidth="1"/>
    <col min="6410" max="6410" width="68" style="33" customWidth="1"/>
    <col min="6411" max="6656" width="9" style="33"/>
    <col min="6657" max="6657" width="5.25" style="33" customWidth="1"/>
    <col min="6658" max="6658" width="8.5" style="33" customWidth="1"/>
    <col min="6659" max="6659" width="9.25" style="33" customWidth="1"/>
    <col min="6660" max="6660" width="5.625" style="33" customWidth="1"/>
    <col min="6661" max="6661" width="24.625" style="33" customWidth="1"/>
    <col min="6662" max="6662" width="13.375" style="33" customWidth="1"/>
    <col min="6663" max="6663" width="14.875" style="33" customWidth="1"/>
    <col min="6664" max="6664" width="13.5" style="33" customWidth="1"/>
    <col min="6665" max="6665" width="12.625" style="33" customWidth="1"/>
    <col min="6666" max="6666" width="68" style="33" customWidth="1"/>
    <col min="6667" max="6912" width="9" style="33"/>
    <col min="6913" max="6913" width="5.25" style="33" customWidth="1"/>
    <col min="6914" max="6914" width="8.5" style="33" customWidth="1"/>
    <col min="6915" max="6915" width="9.25" style="33" customWidth="1"/>
    <col min="6916" max="6916" width="5.625" style="33" customWidth="1"/>
    <col min="6917" max="6917" width="24.625" style="33" customWidth="1"/>
    <col min="6918" max="6918" width="13.375" style="33" customWidth="1"/>
    <col min="6919" max="6919" width="14.875" style="33" customWidth="1"/>
    <col min="6920" max="6920" width="13.5" style="33" customWidth="1"/>
    <col min="6921" max="6921" width="12.625" style="33" customWidth="1"/>
    <col min="6922" max="6922" width="68" style="33" customWidth="1"/>
    <col min="6923" max="7168" width="9" style="33"/>
    <col min="7169" max="7169" width="5.25" style="33" customWidth="1"/>
    <col min="7170" max="7170" width="8.5" style="33" customWidth="1"/>
    <col min="7171" max="7171" width="9.25" style="33" customWidth="1"/>
    <col min="7172" max="7172" width="5.625" style="33" customWidth="1"/>
    <col min="7173" max="7173" width="24.625" style="33" customWidth="1"/>
    <col min="7174" max="7174" width="13.375" style="33" customWidth="1"/>
    <col min="7175" max="7175" width="14.875" style="33" customWidth="1"/>
    <col min="7176" max="7176" width="13.5" style="33" customWidth="1"/>
    <col min="7177" max="7177" width="12.625" style="33" customWidth="1"/>
    <col min="7178" max="7178" width="68" style="33" customWidth="1"/>
    <col min="7179" max="7424" width="9" style="33"/>
    <col min="7425" max="7425" width="5.25" style="33" customWidth="1"/>
    <col min="7426" max="7426" width="8.5" style="33" customWidth="1"/>
    <col min="7427" max="7427" width="9.25" style="33" customWidth="1"/>
    <col min="7428" max="7428" width="5.625" style="33" customWidth="1"/>
    <col min="7429" max="7429" width="24.625" style="33" customWidth="1"/>
    <col min="7430" max="7430" width="13.375" style="33" customWidth="1"/>
    <col min="7431" max="7431" width="14.875" style="33" customWidth="1"/>
    <col min="7432" max="7432" width="13.5" style="33" customWidth="1"/>
    <col min="7433" max="7433" width="12.625" style="33" customWidth="1"/>
    <col min="7434" max="7434" width="68" style="33" customWidth="1"/>
    <col min="7435" max="7680" width="9" style="33"/>
    <col min="7681" max="7681" width="5.25" style="33" customWidth="1"/>
    <col min="7682" max="7682" width="8.5" style="33" customWidth="1"/>
    <col min="7683" max="7683" width="9.25" style="33" customWidth="1"/>
    <col min="7684" max="7684" width="5.625" style="33" customWidth="1"/>
    <col min="7685" max="7685" width="24.625" style="33" customWidth="1"/>
    <col min="7686" max="7686" width="13.375" style="33" customWidth="1"/>
    <col min="7687" max="7687" width="14.875" style="33" customWidth="1"/>
    <col min="7688" max="7688" width="13.5" style="33" customWidth="1"/>
    <col min="7689" max="7689" width="12.625" style="33" customWidth="1"/>
    <col min="7690" max="7690" width="68" style="33" customWidth="1"/>
    <col min="7691" max="7936" width="9" style="33"/>
    <col min="7937" max="7937" width="5.25" style="33" customWidth="1"/>
    <col min="7938" max="7938" width="8.5" style="33" customWidth="1"/>
    <col min="7939" max="7939" width="9.25" style="33" customWidth="1"/>
    <col min="7940" max="7940" width="5.625" style="33" customWidth="1"/>
    <col min="7941" max="7941" width="24.625" style="33" customWidth="1"/>
    <col min="7942" max="7942" width="13.375" style="33" customWidth="1"/>
    <col min="7943" max="7943" width="14.875" style="33" customWidth="1"/>
    <col min="7944" max="7944" width="13.5" style="33" customWidth="1"/>
    <col min="7945" max="7945" width="12.625" style="33" customWidth="1"/>
    <col min="7946" max="7946" width="68" style="33" customWidth="1"/>
    <col min="7947" max="8192" width="9" style="33"/>
    <col min="8193" max="8193" width="5.25" style="33" customWidth="1"/>
    <col min="8194" max="8194" width="8.5" style="33" customWidth="1"/>
    <col min="8195" max="8195" width="9.25" style="33" customWidth="1"/>
    <col min="8196" max="8196" width="5.625" style="33" customWidth="1"/>
    <col min="8197" max="8197" width="24.625" style="33" customWidth="1"/>
    <col min="8198" max="8198" width="13.375" style="33" customWidth="1"/>
    <col min="8199" max="8199" width="14.875" style="33" customWidth="1"/>
    <col min="8200" max="8200" width="13.5" style="33" customWidth="1"/>
    <col min="8201" max="8201" width="12.625" style="33" customWidth="1"/>
    <col min="8202" max="8202" width="68" style="33" customWidth="1"/>
    <col min="8203" max="8448" width="9" style="33"/>
    <col min="8449" max="8449" width="5.25" style="33" customWidth="1"/>
    <col min="8450" max="8450" width="8.5" style="33" customWidth="1"/>
    <col min="8451" max="8451" width="9.25" style="33" customWidth="1"/>
    <col min="8452" max="8452" width="5.625" style="33" customWidth="1"/>
    <col min="8453" max="8453" width="24.625" style="33" customWidth="1"/>
    <col min="8454" max="8454" width="13.375" style="33" customWidth="1"/>
    <col min="8455" max="8455" width="14.875" style="33" customWidth="1"/>
    <col min="8456" max="8456" width="13.5" style="33" customWidth="1"/>
    <col min="8457" max="8457" width="12.625" style="33" customWidth="1"/>
    <col min="8458" max="8458" width="68" style="33" customWidth="1"/>
    <col min="8459" max="8704" width="9" style="33"/>
    <col min="8705" max="8705" width="5.25" style="33" customWidth="1"/>
    <col min="8706" max="8706" width="8.5" style="33" customWidth="1"/>
    <col min="8707" max="8707" width="9.25" style="33" customWidth="1"/>
    <col min="8708" max="8708" width="5.625" style="33" customWidth="1"/>
    <col min="8709" max="8709" width="24.625" style="33" customWidth="1"/>
    <col min="8710" max="8710" width="13.375" style="33" customWidth="1"/>
    <col min="8711" max="8711" width="14.875" style="33" customWidth="1"/>
    <col min="8712" max="8712" width="13.5" style="33" customWidth="1"/>
    <col min="8713" max="8713" width="12.625" style="33" customWidth="1"/>
    <col min="8714" max="8714" width="68" style="33" customWidth="1"/>
    <col min="8715" max="8960" width="9" style="33"/>
    <col min="8961" max="8961" width="5.25" style="33" customWidth="1"/>
    <col min="8962" max="8962" width="8.5" style="33" customWidth="1"/>
    <col min="8963" max="8963" width="9.25" style="33" customWidth="1"/>
    <col min="8964" max="8964" width="5.625" style="33" customWidth="1"/>
    <col min="8965" max="8965" width="24.625" style="33" customWidth="1"/>
    <col min="8966" max="8966" width="13.375" style="33" customWidth="1"/>
    <col min="8967" max="8967" width="14.875" style="33" customWidth="1"/>
    <col min="8968" max="8968" width="13.5" style="33" customWidth="1"/>
    <col min="8969" max="8969" width="12.625" style="33" customWidth="1"/>
    <col min="8970" max="8970" width="68" style="33" customWidth="1"/>
    <col min="8971" max="9216" width="9" style="33"/>
    <col min="9217" max="9217" width="5.25" style="33" customWidth="1"/>
    <col min="9218" max="9218" width="8.5" style="33" customWidth="1"/>
    <col min="9219" max="9219" width="9.25" style="33" customWidth="1"/>
    <col min="9220" max="9220" width="5.625" style="33" customWidth="1"/>
    <col min="9221" max="9221" width="24.625" style="33" customWidth="1"/>
    <col min="9222" max="9222" width="13.375" style="33" customWidth="1"/>
    <col min="9223" max="9223" width="14.875" style="33" customWidth="1"/>
    <col min="9224" max="9224" width="13.5" style="33" customWidth="1"/>
    <col min="9225" max="9225" width="12.625" style="33" customWidth="1"/>
    <col min="9226" max="9226" width="68" style="33" customWidth="1"/>
    <col min="9227" max="9472" width="9" style="33"/>
    <col min="9473" max="9473" width="5.25" style="33" customWidth="1"/>
    <col min="9474" max="9474" width="8.5" style="33" customWidth="1"/>
    <col min="9475" max="9475" width="9.25" style="33" customWidth="1"/>
    <col min="9476" max="9476" width="5.625" style="33" customWidth="1"/>
    <col min="9477" max="9477" width="24.625" style="33" customWidth="1"/>
    <col min="9478" max="9478" width="13.375" style="33" customWidth="1"/>
    <col min="9479" max="9479" width="14.875" style="33" customWidth="1"/>
    <col min="9480" max="9480" width="13.5" style="33" customWidth="1"/>
    <col min="9481" max="9481" width="12.625" style="33" customWidth="1"/>
    <col min="9482" max="9482" width="68" style="33" customWidth="1"/>
    <col min="9483" max="9728" width="9" style="33"/>
    <col min="9729" max="9729" width="5.25" style="33" customWidth="1"/>
    <col min="9730" max="9730" width="8.5" style="33" customWidth="1"/>
    <col min="9731" max="9731" width="9.25" style="33" customWidth="1"/>
    <col min="9732" max="9732" width="5.625" style="33" customWidth="1"/>
    <col min="9733" max="9733" width="24.625" style="33" customWidth="1"/>
    <col min="9734" max="9734" width="13.375" style="33" customWidth="1"/>
    <col min="9735" max="9735" width="14.875" style="33" customWidth="1"/>
    <col min="9736" max="9736" width="13.5" style="33" customWidth="1"/>
    <col min="9737" max="9737" width="12.625" style="33" customWidth="1"/>
    <col min="9738" max="9738" width="68" style="33" customWidth="1"/>
    <col min="9739" max="9984" width="9" style="33"/>
    <col min="9985" max="9985" width="5.25" style="33" customWidth="1"/>
    <col min="9986" max="9986" width="8.5" style="33" customWidth="1"/>
    <col min="9987" max="9987" width="9.25" style="33" customWidth="1"/>
    <col min="9988" max="9988" width="5.625" style="33" customWidth="1"/>
    <col min="9989" max="9989" width="24.625" style="33" customWidth="1"/>
    <col min="9990" max="9990" width="13.375" style="33" customWidth="1"/>
    <col min="9991" max="9991" width="14.875" style="33" customWidth="1"/>
    <col min="9992" max="9992" width="13.5" style="33" customWidth="1"/>
    <col min="9993" max="9993" width="12.625" style="33" customWidth="1"/>
    <col min="9994" max="9994" width="68" style="33" customWidth="1"/>
    <col min="9995" max="10240" width="9" style="33"/>
    <col min="10241" max="10241" width="5.25" style="33" customWidth="1"/>
    <col min="10242" max="10242" width="8.5" style="33" customWidth="1"/>
    <col min="10243" max="10243" width="9.25" style="33" customWidth="1"/>
    <col min="10244" max="10244" width="5.625" style="33" customWidth="1"/>
    <col min="10245" max="10245" width="24.625" style="33" customWidth="1"/>
    <col min="10246" max="10246" width="13.375" style="33" customWidth="1"/>
    <col min="10247" max="10247" width="14.875" style="33" customWidth="1"/>
    <col min="10248" max="10248" width="13.5" style="33" customWidth="1"/>
    <col min="10249" max="10249" width="12.625" style="33" customWidth="1"/>
    <col min="10250" max="10250" width="68" style="33" customWidth="1"/>
    <col min="10251" max="10496" width="9" style="33"/>
    <col min="10497" max="10497" width="5.25" style="33" customWidth="1"/>
    <col min="10498" max="10498" width="8.5" style="33" customWidth="1"/>
    <col min="10499" max="10499" width="9.25" style="33" customWidth="1"/>
    <col min="10500" max="10500" width="5.625" style="33" customWidth="1"/>
    <col min="10501" max="10501" width="24.625" style="33" customWidth="1"/>
    <col min="10502" max="10502" width="13.375" style="33" customWidth="1"/>
    <col min="10503" max="10503" width="14.875" style="33" customWidth="1"/>
    <col min="10504" max="10504" width="13.5" style="33" customWidth="1"/>
    <col min="10505" max="10505" width="12.625" style="33" customWidth="1"/>
    <col min="10506" max="10506" width="68" style="33" customWidth="1"/>
    <col min="10507" max="10752" width="9" style="33"/>
    <col min="10753" max="10753" width="5.25" style="33" customWidth="1"/>
    <col min="10754" max="10754" width="8.5" style="33" customWidth="1"/>
    <col min="10755" max="10755" width="9.25" style="33" customWidth="1"/>
    <col min="10756" max="10756" width="5.625" style="33" customWidth="1"/>
    <col min="10757" max="10757" width="24.625" style="33" customWidth="1"/>
    <col min="10758" max="10758" width="13.375" style="33" customWidth="1"/>
    <col min="10759" max="10759" width="14.875" style="33" customWidth="1"/>
    <col min="10760" max="10760" width="13.5" style="33" customWidth="1"/>
    <col min="10761" max="10761" width="12.625" style="33" customWidth="1"/>
    <col min="10762" max="10762" width="68" style="33" customWidth="1"/>
    <col min="10763" max="11008" width="9" style="33"/>
    <col min="11009" max="11009" width="5.25" style="33" customWidth="1"/>
    <col min="11010" max="11010" width="8.5" style="33" customWidth="1"/>
    <col min="11011" max="11011" width="9.25" style="33" customWidth="1"/>
    <col min="11012" max="11012" width="5.625" style="33" customWidth="1"/>
    <col min="11013" max="11013" width="24.625" style="33" customWidth="1"/>
    <col min="11014" max="11014" width="13.375" style="33" customWidth="1"/>
    <col min="11015" max="11015" width="14.875" style="33" customWidth="1"/>
    <col min="11016" max="11016" width="13.5" style="33" customWidth="1"/>
    <col min="11017" max="11017" width="12.625" style="33" customWidth="1"/>
    <col min="11018" max="11018" width="68" style="33" customWidth="1"/>
    <col min="11019" max="11264" width="9" style="33"/>
    <col min="11265" max="11265" width="5.25" style="33" customWidth="1"/>
    <col min="11266" max="11266" width="8.5" style="33" customWidth="1"/>
    <col min="11267" max="11267" width="9.25" style="33" customWidth="1"/>
    <col min="11268" max="11268" width="5.625" style="33" customWidth="1"/>
    <col min="11269" max="11269" width="24.625" style="33" customWidth="1"/>
    <col min="11270" max="11270" width="13.375" style="33" customWidth="1"/>
    <col min="11271" max="11271" width="14.875" style="33" customWidth="1"/>
    <col min="11272" max="11272" width="13.5" style="33" customWidth="1"/>
    <col min="11273" max="11273" width="12.625" style="33" customWidth="1"/>
    <col min="11274" max="11274" width="68" style="33" customWidth="1"/>
    <col min="11275" max="11520" width="9" style="33"/>
    <col min="11521" max="11521" width="5.25" style="33" customWidth="1"/>
    <col min="11522" max="11522" width="8.5" style="33" customWidth="1"/>
    <col min="11523" max="11523" width="9.25" style="33" customWidth="1"/>
    <col min="11524" max="11524" width="5.625" style="33" customWidth="1"/>
    <col min="11525" max="11525" width="24.625" style="33" customWidth="1"/>
    <col min="11526" max="11526" width="13.375" style="33" customWidth="1"/>
    <col min="11527" max="11527" width="14.875" style="33" customWidth="1"/>
    <col min="11528" max="11528" width="13.5" style="33" customWidth="1"/>
    <col min="11529" max="11529" width="12.625" style="33" customWidth="1"/>
    <col min="11530" max="11530" width="68" style="33" customWidth="1"/>
    <col min="11531" max="11776" width="9" style="33"/>
    <col min="11777" max="11777" width="5.25" style="33" customWidth="1"/>
    <col min="11778" max="11778" width="8.5" style="33" customWidth="1"/>
    <col min="11779" max="11779" width="9.25" style="33" customWidth="1"/>
    <col min="11780" max="11780" width="5.625" style="33" customWidth="1"/>
    <col min="11781" max="11781" width="24.625" style="33" customWidth="1"/>
    <col min="11782" max="11782" width="13.375" style="33" customWidth="1"/>
    <col min="11783" max="11783" width="14.875" style="33" customWidth="1"/>
    <col min="11784" max="11784" width="13.5" style="33" customWidth="1"/>
    <col min="11785" max="11785" width="12.625" style="33" customWidth="1"/>
    <col min="11786" max="11786" width="68" style="33" customWidth="1"/>
    <col min="11787" max="12032" width="9" style="33"/>
    <col min="12033" max="12033" width="5.25" style="33" customWidth="1"/>
    <col min="12034" max="12034" width="8.5" style="33" customWidth="1"/>
    <col min="12035" max="12035" width="9.25" style="33" customWidth="1"/>
    <col min="12036" max="12036" width="5.625" style="33" customWidth="1"/>
    <col min="12037" max="12037" width="24.625" style="33" customWidth="1"/>
    <col min="12038" max="12038" width="13.375" style="33" customWidth="1"/>
    <col min="12039" max="12039" width="14.875" style="33" customWidth="1"/>
    <col min="12040" max="12040" width="13.5" style="33" customWidth="1"/>
    <col min="12041" max="12041" width="12.625" style="33" customWidth="1"/>
    <col min="12042" max="12042" width="68" style="33" customWidth="1"/>
    <col min="12043" max="12288" width="9" style="33"/>
    <col min="12289" max="12289" width="5.25" style="33" customWidth="1"/>
    <col min="12290" max="12290" width="8.5" style="33" customWidth="1"/>
    <col min="12291" max="12291" width="9.25" style="33" customWidth="1"/>
    <col min="12292" max="12292" width="5.625" style="33" customWidth="1"/>
    <col min="12293" max="12293" width="24.625" style="33" customWidth="1"/>
    <col min="12294" max="12294" width="13.375" style="33" customWidth="1"/>
    <col min="12295" max="12295" width="14.875" style="33" customWidth="1"/>
    <col min="12296" max="12296" width="13.5" style="33" customWidth="1"/>
    <col min="12297" max="12297" width="12.625" style="33" customWidth="1"/>
    <col min="12298" max="12298" width="68" style="33" customWidth="1"/>
    <col min="12299" max="12544" width="9" style="33"/>
    <col min="12545" max="12545" width="5.25" style="33" customWidth="1"/>
    <col min="12546" max="12546" width="8.5" style="33" customWidth="1"/>
    <col min="12547" max="12547" width="9.25" style="33" customWidth="1"/>
    <col min="12548" max="12548" width="5.625" style="33" customWidth="1"/>
    <col min="12549" max="12549" width="24.625" style="33" customWidth="1"/>
    <col min="12550" max="12550" width="13.375" style="33" customWidth="1"/>
    <col min="12551" max="12551" width="14.875" style="33" customWidth="1"/>
    <col min="12552" max="12552" width="13.5" style="33" customWidth="1"/>
    <col min="12553" max="12553" width="12.625" style="33" customWidth="1"/>
    <col min="12554" max="12554" width="68" style="33" customWidth="1"/>
    <col min="12555" max="12800" width="9" style="33"/>
    <col min="12801" max="12801" width="5.25" style="33" customWidth="1"/>
    <col min="12802" max="12802" width="8.5" style="33" customWidth="1"/>
    <col min="12803" max="12803" width="9.25" style="33" customWidth="1"/>
    <col min="12804" max="12804" width="5.625" style="33" customWidth="1"/>
    <col min="12805" max="12805" width="24.625" style="33" customWidth="1"/>
    <col min="12806" max="12806" width="13.375" style="33" customWidth="1"/>
    <col min="12807" max="12807" width="14.875" style="33" customWidth="1"/>
    <col min="12808" max="12808" width="13.5" style="33" customWidth="1"/>
    <col min="12809" max="12809" width="12.625" style="33" customWidth="1"/>
    <col min="12810" max="12810" width="68" style="33" customWidth="1"/>
    <col min="12811" max="13056" width="9" style="33"/>
    <col min="13057" max="13057" width="5.25" style="33" customWidth="1"/>
    <col min="13058" max="13058" width="8.5" style="33" customWidth="1"/>
    <col min="13059" max="13059" width="9.25" style="33" customWidth="1"/>
    <col min="13060" max="13060" width="5.625" style="33" customWidth="1"/>
    <col min="13061" max="13061" width="24.625" style="33" customWidth="1"/>
    <col min="13062" max="13062" width="13.375" style="33" customWidth="1"/>
    <col min="13063" max="13063" width="14.875" style="33" customWidth="1"/>
    <col min="13064" max="13064" width="13.5" style="33" customWidth="1"/>
    <col min="13065" max="13065" width="12.625" style="33" customWidth="1"/>
    <col min="13066" max="13066" width="68" style="33" customWidth="1"/>
    <col min="13067" max="13312" width="9" style="33"/>
    <col min="13313" max="13313" width="5.25" style="33" customWidth="1"/>
    <col min="13314" max="13314" width="8.5" style="33" customWidth="1"/>
    <col min="13315" max="13315" width="9.25" style="33" customWidth="1"/>
    <col min="13316" max="13316" width="5.625" style="33" customWidth="1"/>
    <col min="13317" max="13317" width="24.625" style="33" customWidth="1"/>
    <col min="13318" max="13318" width="13.375" style="33" customWidth="1"/>
    <col min="13319" max="13319" width="14.875" style="33" customWidth="1"/>
    <col min="13320" max="13320" width="13.5" style="33" customWidth="1"/>
    <col min="13321" max="13321" width="12.625" style="33" customWidth="1"/>
    <col min="13322" max="13322" width="68" style="33" customWidth="1"/>
    <col min="13323" max="13568" width="9" style="33"/>
    <col min="13569" max="13569" width="5.25" style="33" customWidth="1"/>
    <col min="13570" max="13570" width="8.5" style="33" customWidth="1"/>
    <col min="13571" max="13571" width="9.25" style="33" customWidth="1"/>
    <col min="13572" max="13572" width="5.625" style="33" customWidth="1"/>
    <col min="13573" max="13573" width="24.625" style="33" customWidth="1"/>
    <col min="13574" max="13574" width="13.375" style="33" customWidth="1"/>
    <col min="13575" max="13575" width="14.875" style="33" customWidth="1"/>
    <col min="13576" max="13576" width="13.5" style="33" customWidth="1"/>
    <col min="13577" max="13577" width="12.625" style="33" customWidth="1"/>
    <col min="13578" max="13578" width="68" style="33" customWidth="1"/>
    <col min="13579" max="13824" width="9" style="33"/>
    <col min="13825" max="13825" width="5.25" style="33" customWidth="1"/>
    <col min="13826" max="13826" width="8.5" style="33" customWidth="1"/>
    <col min="13827" max="13827" width="9.25" style="33" customWidth="1"/>
    <col min="13828" max="13828" width="5.625" style="33" customWidth="1"/>
    <col min="13829" max="13829" width="24.625" style="33" customWidth="1"/>
    <col min="13830" max="13830" width="13.375" style="33" customWidth="1"/>
    <col min="13831" max="13831" width="14.875" style="33" customWidth="1"/>
    <col min="13832" max="13832" width="13.5" style="33" customWidth="1"/>
    <col min="13833" max="13833" width="12.625" style="33" customWidth="1"/>
    <col min="13834" max="13834" width="68" style="33" customWidth="1"/>
    <col min="13835" max="14080" width="9" style="33"/>
    <col min="14081" max="14081" width="5.25" style="33" customWidth="1"/>
    <col min="14082" max="14082" width="8.5" style="33" customWidth="1"/>
    <col min="14083" max="14083" width="9.25" style="33" customWidth="1"/>
    <col min="14084" max="14084" width="5.625" style="33" customWidth="1"/>
    <col min="14085" max="14085" width="24.625" style="33" customWidth="1"/>
    <col min="14086" max="14086" width="13.375" style="33" customWidth="1"/>
    <col min="14087" max="14087" width="14.875" style="33" customWidth="1"/>
    <col min="14088" max="14088" width="13.5" style="33" customWidth="1"/>
    <col min="14089" max="14089" width="12.625" style="33" customWidth="1"/>
    <col min="14090" max="14090" width="68" style="33" customWidth="1"/>
    <col min="14091" max="14336" width="9" style="33"/>
    <col min="14337" max="14337" width="5.25" style="33" customWidth="1"/>
    <col min="14338" max="14338" width="8.5" style="33" customWidth="1"/>
    <col min="14339" max="14339" width="9.25" style="33" customWidth="1"/>
    <col min="14340" max="14340" width="5.625" style="33" customWidth="1"/>
    <col min="14341" max="14341" width="24.625" style="33" customWidth="1"/>
    <col min="14342" max="14342" width="13.375" style="33" customWidth="1"/>
    <col min="14343" max="14343" width="14.875" style="33" customWidth="1"/>
    <col min="14344" max="14344" width="13.5" style="33" customWidth="1"/>
    <col min="14345" max="14345" width="12.625" style="33" customWidth="1"/>
    <col min="14346" max="14346" width="68" style="33" customWidth="1"/>
    <col min="14347" max="14592" width="9" style="33"/>
    <col min="14593" max="14593" width="5.25" style="33" customWidth="1"/>
    <col min="14594" max="14594" width="8.5" style="33" customWidth="1"/>
    <col min="14595" max="14595" width="9.25" style="33" customWidth="1"/>
    <col min="14596" max="14596" width="5.625" style="33" customWidth="1"/>
    <col min="14597" max="14597" width="24.625" style="33" customWidth="1"/>
    <col min="14598" max="14598" width="13.375" style="33" customWidth="1"/>
    <col min="14599" max="14599" width="14.875" style="33" customWidth="1"/>
    <col min="14600" max="14600" width="13.5" style="33" customWidth="1"/>
    <col min="14601" max="14601" width="12.625" style="33" customWidth="1"/>
    <col min="14602" max="14602" width="68" style="33" customWidth="1"/>
    <col min="14603" max="14848" width="9" style="33"/>
    <col min="14849" max="14849" width="5.25" style="33" customWidth="1"/>
    <col min="14850" max="14850" width="8.5" style="33" customWidth="1"/>
    <col min="14851" max="14851" width="9.25" style="33" customWidth="1"/>
    <col min="14852" max="14852" width="5.625" style="33" customWidth="1"/>
    <col min="14853" max="14853" width="24.625" style="33" customWidth="1"/>
    <col min="14854" max="14854" width="13.375" style="33" customWidth="1"/>
    <col min="14855" max="14855" width="14.875" style="33" customWidth="1"/>
    <col min="14856" max="14856" width="13.5" style="33" customWidth="1"/>
    <col min="14857" max="14857" width="12.625" style="33" customWidth="1"/>
    <col min="14858" max="14858" width="68" style="33" customWidth="1"/>
    <col min="14859" max="15104" width="9" style="33"/>
    <col min="15105" max="15105" width="5.25" style="33" customWidth="1"/>
    <col min="15106" max="15106" width="8.5" style="33" customWidth="1"/>
    <col min="15107" max="15107" width="9.25" style="33" customWidth="1"/>
    <col min="15108" max="15108" width="5.625" style="33" customWidth="1"/>
    <col min="15109" max="15109" width="24.625" style="33" customWidth="1"/>
    <col min="15110" max="15110" width="13.375" style="33" customWidth="1"/>
    <col min="15111" max="15111" width="14.875" style="33" customWidth="1"/>
    <col min="15112" max="15112" width="13.5" style="33" customWidth="1"/>
    <col min="15113" max="15113" width="12.625" style="33" customWidth="1"/>
    <col min="15114" max="15114" width="68" style="33" customWidth="1"/>
    <col min="15115" max="15360" width="9" style="33"/>
    <col min="15361" max="15361" width="5.25" style="33" customWidth="1"/>
    <col min="15362" max="15362" width="8.5" style="33" customWidth="1"/>
    <col min="15363" max="15363" width="9.25" style="33" customWidth="1"/>
    <col min="15364" max="15364" width="5.625" style="33" customWidth="1"/>
    <col min="15365" max="15365" width="24.625" style="33" customWidth="1"/>
    <col min="15366" max="15366" width="13.375" style="33" customWidth="1"/>
    <col min="15367" max="15367" width="14.875" style="33" customWidth="1"/>
    <col min="15368" max="15368" width="13.5" style="33" customWidth="1"/>
    <col min="15369" max="15369" width="12.625" style="33" customWidth="1"/>
    <col min="15370" max="15370" width="68" style="33" customWidth="1"/>
    <col min="15371" max="15616" width="9" style="33"/>
    <col min="15617" max="15617" width="5.25" style="33" customWidth="1"/>
    <col min="15618" max="15618" width="8.5" style="33" customWidth="1"/>
    <col min="15619" max="15619" width="9.25" style="33" customWidth="1"/>
    <col min="15620" max="15620" width="5.625" style="33" customWidth="1"/>
    <col min="15621" max="15621" width="24.625" style="33" customWidth="1"/>
    <col min="15622" max="15622" width="13.375" style="33" customWidth="1"/>
    <col min="15623" max="15623" width="14.875" style="33" customWidth="1"/>
    <col min="15624" max="15624" width="13.5" style="33" customWidth="1"/>
    <col min="15625" max="15625" width="12.625" style="33" customWidth="1"/>
    <col min="15626" max="15626" width="68" style="33" customWidth="1"/>
    <col min="15627" max="15872" width="9" style="33"/>
    <col min="15873" max="15873" width="5.25" style="33" customWidth="1"/>
    <col min="15874" max="15874" width="8.5" style="33" customWidth="1"/>
    <col min="15875" max="15875" width="9.25" style="33" customWidth="1"/>
    <col min="15876" max="15876" width="5.625" style="33" customWidth="1"/>
    <col min="15877" max="15877" width="24.625" style="33" customWidth="1"/>
    <col min="15878" max="15878" width="13.375" style="33" customWidth="1"/>
    <col min="15879" max="15879" width="14.875" style="33" customWidth="1"/>
    <col min="15880" max="15880" width="13.5" style="33" customWidth="1"/>
    <col min="15881" max="15881" width="12.625" style="33" customWidth="1"/>
    <col min="15882" max="15882" width="68" style="33" customWidth="1"/>
    <col min="15883" max="16128" width="9" style="33"/>
    <col min="16129" max="16129" width="5.25" style="33" customWidth="1"/>
    <col min="16130" max="16130" width="8.5" style="33" customWidth="1"/>
    <col min="16131" max="16131" width="9.25" style="33" customWidth="1"/>
    <col min="16132" max="16132" width="5.625" style="33" customWidth="1"/>
    <col min="16133" max="16133" width="24.625" style="33" customWidth="1"/>
    <col min="16134" max="16134" width="13.375" style="33" customWidth="1"/>
    <col min="16135" max="16135" width="14.875" style="33" customWidth="1"/>
    <col min="16136" max="16136" width="13.5" style="33" customWidth="1"/>
    <col min="16137" max="16137" width="12.625" style="33" customWidth="1"/>
    <col min="16138" max="16138" width="68" style="33" customWidth="1"/>
    <col min="16139" max="16384" width="9" style="33"/>
  </cols>
  <sheetData>
    <row r="1" spans="1:13" ht="80.099999999999994" customHeight="1">
      <c r="A1" s="94" t="s">
        <v>87</v>
      </c>
      <c r="B1" s="94"/>
      <c r="C1" s="94"/>
      <c r="D1" s="94"/>
      <c r="E1" s="94"/>
      <c r="F1" s="94"/>
      <c r="G1" s="94"/>
      <c r="H1" s="94"/>
      <c r="I1" s="94"/>
      <c r="J1" s="94"/>
      <c r="K1" s="94"/>
    </row>
    <row r="2" spans="1:13" ht="41.45" customHeight="1">
      <c r="A2" s="34"/>
      <c r="B2" s="34"/>
      <c r="C2" s="35"/>
      <c r="D2" s="35"/>
      <c r="E2" s="35"/>
      <c r="F2" s="35"/>
      <c r="G2" s="35"/>
      <c r="H2" s="35"/>
      <c r="I2" s="35"/>
      <c r="J2" s="76"/>
      <c r="K2" s="38"/>
    </row>
    <row r="3" spans="1:13" ht="90" customHeight="1">
      <c r="A3" s="44" t="s">
        <v>88</v>
      </c>
      <c r="B3" s="44" t="s">
        <v>89</v>
      </c>
      <c r="C3" s="44" t="s">
        <v>90</v>
      </c>
      <c r="D3" s="44" t="s">
        <v>91</v>
      </c>
      <c r="E3" s="44" t="s">
        <v>92</v>
      </c>
      <c r="F3" s="26" t="s">
        <v>93</v>
      </c>
      <c r="G3" s="44" t="s">
        <v>94</v>
      </c>
      <c r="H3" s="44" t="s">
        <v>95</v>
      </c>
      <c r="I3" s="44" t="s">
        <v>96</v>
      </c>
      <c r="J3" s="77"/>
      <c r="K3" s="44" t="s">
        <v>98</v>
      </c>
      <c r="M3" s="82"/>
    </row>
    <row r="4" spans="1:13" ht="408" customHeight="1">
      <c r="A4" s="92">
        <v>1</v>
      </c>
      <c r="B4" s="95" t="s">
        <v>125</v>
      </c>
      <c r="C4" s="97" t="s">
        <v>126</v>
      </c>
      <c r="D4" s="97" t="s">
        <v>30</v>
      </c>
      <c r="E4" s="176" t="s">
        <v>386</v>
      </c>
      <c r="F4" s="99">
        <v>6957701</v>
      </c>
      <c r="G4" s="99">
        <v>5983622.8600000003</v>
      </c>
      <c r="H4" s="101">
        <v>974078.14000000013</v>
      </c>
      <c r="I4" s="103">
        <v>2580000</v>
      </c>
      <c r="J4" s="178" t="s">
        <v>387</v>
      </c>
      <c r="K4" s="92"/>
    </row>
    <row r="5" spans="1:13" ht="300" customHeight="1">
      <c r="A5" s="92"/>
      <c r="B5" s="96"/>
      <c r="C5" s="98"/>
      <c r="D5" s="98"/>
      <c r="E5" s="177"/>
      <c r="F5" s="100"/>
      <c r="G5" s="100"/>
      <c r="H5" s="102"/>
      <c r="I5" s="103"/>
      <c r="J5" s="179"/>
      <c r="K5" s="92"/>
    </row>
    <row r="6" spans="1:13" ht="408" customHeight="1">
      <c r="A6" s="92" t="s">
        <v>15</v>
      </c>
      <c r="B6" s="95" t="s">
        <v>125</v>
      </c>
      <c r="C6" s="97" t="s">
        <v>126</v>
      </c>
      <c r="D6" s="97" t="s">
        <v>30</v>
      </c>
      <c r="E6" s="97" t="s">
        <v>127</v>
      </c>
      <c r="F6" s="99">
        <v>9600000</v>
      </c>
      <c r="G6" s="99">
        <v>8256000</v>
      </c>
      <c r="H6" s="101">
        <v>1344000</v>
      </c>
      <c r="I6" s="103">
        <v>6020000</v>
      </c>
      <c r="J6" s="117" t="s">
        <v>388</v>
      </c>
      <c r="K6" s="92"/>
    </row>
    <row r="7" spans="1:13" ht="153.75" customHeight="1">
      <c r="A7" s="92"/>
      <c r="B7" s="96"/>
      <c r="C7" s="98" t="s">
        <v>20</v>
      </c>
      <c r="D7" s="98" t="s">
        <v>18</v>
      </c>
      <c r="E7" s="98" t="s">
        <v>21</v>
      </c>
      <c r="F7" s="100"/>
      <c r="G7" s="100"/>
      <c r="H7" s="102"/>
      <c r="I7" s="103"/>
      <c r="J7" s="180"/>
      <c r="K7" s="92"/>
    </row>
    <row r="8" spans="1:13" ht="310.5" customHeight="1">
      <c r="A8" s="44" t="s">
        <v>16</v>
      </c>
      <c r="B8" s="45" t="s">
        <v>125</v>
      </c>
      <c r="C8" s="46" t="s">
        <v>128</v>
      </c>
      <c r="D8" s="46" t="s">
        <v>129</v>
      </c>
      <c r="E8" s="46" t="s">
        <v>130</v>
      </c>
      <c r="F8" s="50">
        <v>2500000</v>
      </c>
      <c r="G8" s="50">
        <v>2150000</v>
      </c>
      <c r="H8" s="51">
        <v>350000.00000000006</v>
      </c>
      <c r="I8" s="47">
        <v>0</v>
      </c>
      <c r="J8" s="53" t="s">
        <v>389</v>
      </c>
      <c r="K8" s="44"/>
    </row>
    <row r="9" spans="1:13" ht="229.5" customHeight="1">
      <c r="A9" s="44" t="s">
        <v>17</v>
      </c>
      <c r="B9" s="45" t="s">
        <v>125</v>
      </c>
      <c r="C9" s="46" t="s">
        <v>126</v>
      </c>
      <c r="D9" s="46" t="s">
        <v>131</v>
      </c>
      <c r="E9" s="46" t="s">
        <v>132</v>
      </c>
      <c r="F9" s="50">
        <v>1200000</v>
      </c>
      <c r="G9" s="50">
        <v>1032000</v>
      </c>
      <c r="H9" s="51">
        <v>168000.00000000003</v>
      </c>
      <c r="I9" s="47">
        <v>1032000</v>
      </c>
      <c r="J9" s="54" t="s">
        <v>390</v>
      </c>
      <c r="K9" s="44"/>
    </row>
    <row r="10" spans="1:13" ht="117" customHeight="1">
      <c r="A10" s="44">
        <v>5</v>
      </c>
      <c r="B10" s="45" t="s">
        <v>125</v>
      </c>
      <c r="C10" s="46" t="s">
        <v>126</v>
      </c>
      <c r="D10" s="46" t="s">
        <v>129</v>
      </c>
      <c r="E10" s="46" t="s">
        <v>391</v>
      </c>
      <c r="F10" s="50">
        <v>9310000</v>
      </c>
      <c r="G10" s="50">
        <v>8006600</v>
      </c>
      <c r="H10" s="51">
        <v>1303400.0000000002</v>
      </c>
      <c r="I10" s="47">
        <v>0</v>
      </c>
      <c r="J10" s="54" t="s">
        <v>389</v>
      </c>
      <c r="K10" s="44"/>
    </row>
    <row r="11" spans="1:13" ht="151.5" customHeight="1">
      <c r="A11" s="52">
        <v>6</v>
      </c>
      <c r="B11" s="45" t="s">
        <v>125</v>
      </c>
      <c r="C11" s="46" t="s">
        <v>133</v>
      </c>
      <c r="D11" s="52" t="s">
        <v>134</v>
      </c>
      <c r="E11" s="52" t="s">
        <v>392</v>
      </c>
      <c r="F11" s="56">
        <v>4000000</v>
      </c>
      <c r="G11" s="50">
        <v>3440000</v>
      </c>
      <c r="H11" s="51">
        <v>560000</v>
      </c>
      <c r="I11" s="56">
        <v>0</v>
      </c>
      <c r="J11" s="54" t="s">
        <v>393</v>
      </c>
      <c r="K11" s="52"/>
    </row>
    <row r="12" spans="1:13" ht="82.5" customHeight="1">
      <c r="A12" s="52">
        <v>7</v>
      </c>
      <c r="B12" s="45" t="s">
        <v>125</v>
      </c>
      <c r="C12" s="52" t="s">
        <v>135</v>
      </c>
      <c r="D12" s="52" t="s">
        <v>136</v>
      </c>
      <c r="E12" s="52" t="s">
        <v>137</v>
      </c>
      <c r="F12" s="56">
        <v>3500000</v>
      </c>
      <c r="G12" s="50">
        <v>3010000</v>
      </c>
      <c r="H12" s="51">
        <v>490000.00000000006</v>
      </c>
      <c r="I12" s="56">
        <v>0</v>
      </c>
      <c r="J12" s="54" t="s">
        <v>389</v>
      </c>
      <c r="K12" s="52"/>
    </row>
    <row r="13" spans="1:13" ht="144" customHeight="1">
      <c r="A13" s="52">
        <v>8</v>
      </c>
      <c r="B13" s="45" t="s">
        <v>125</v>
      </c>
      <c r="C13" s="52" t="s">
        <v>138</v>
      </c>
      <c r="D13" s="52" t="s">
        <v>136</v>
      </c>
      <c r="E13" s="52" t="s">
        <v>394</v>
      </c>
      <c r="F13" s="56">
        <v>2000000</v>
      </c>
      <c r="G13" s="50">
        <v>1720000</v>
      </c>
      <c r="H13" s="51">
        <v>280000</v>
      </c>
      <c r="I13" s="56">
        <v>0</v>
      </c>
      <c r="J13" s="54" t="s">
        <v>393</v>
      </c>
      <c r="K13" s="52"/>
    </row>
    <row r="14" spans="1:13" ht="114" customHeight="1">
      <c r="A14" s="52">
        <v>9</v>
      </c>
      <c r="B14" s="45" t="s">
        <v>125</v>
      </c>
      <c r="C14" s="52" t="s">
        <v>135</v>
      </c>
      <c r="D14" s="52" t="s">
        <v>129</v>
      </c>
      <c r="E14" s="49" t="s">
        <v>139</v>
      </c>
      <c r="F14" s="56">
        <v>4200000</v>
      </c>
      <c r="G14" s="50">
        <v>3612000</v>
      </c>
      <c r="H14" s="51">
        <v>588000</v>
      </c>
      <c r="I14" s="56">
        <v>0</v>
      </c>
      <c r="J14" s="54" t="s">
        <v>389</v>
      </c>
      <c r="K14" s="52"/>
    </row>
    <row r="15" spans="1:13" ht="132" customHeight="1">
      <c r="A15" s="52">
        <v>10</v>
      </c>
      <c r="B15" s="45" t="s">
        <v>125</v>
      </c>
      <c r="C15" s="52" t="s">
        <v>140</v>
      </c>
      <c r="D15" s="52" t="s">
        <v>395</v>
      </c>
      <c r="E15" s="52" t="s">
        <v>141</v>
      </c>
      <c r="F15" s="56">
        <v>4100000</v>
      </c>
      <c r="G15" s="50">
        <v>3526000</v>
      </c>
      <c r="H15" s="51">
        <v>574000</v>
      </c>
      <c r="I15" s="56">
        <v>0</v>
      </c>
      <c r="J15" s="54" t="s">
        <v>393</v>
      </c>
      <c r="K15" s="52"/>
    </row>
    <row r="16" spans="1:13" ht="39.950000000000003" customHeight="1">
      <c r="A16" s="160" t="s">
        <v>108</v>
      </c>
      <c r="B16" s="163"/>
      <c r="C16" s="163"/>
      <c r="D16" s="163"/>
      <c r="E16" s="164"/>
      <c r="F16" s="37">
        <v>47367701</v>
      </c>
      <c r="G16" s="37">
        <v>40736222.859999999</v>
      </c>
      <c r="H16" s="37">
        <v>6631478.1400000006</v>
      </c>
      <c r="I16" s="13">
        <f>SUM(I4:I15)</f>
        <v>9632000</v>
      </c>
      <c r="J16" s="78"/>
      <c r="K16" s="36"/>
    </row>
    <row r="17" spans="1:11" ht="97.5" customHeight="1">
      <c r="A17" s="92"/>
      <c r="B17" s="92"/>
      <c r="C17" s="92"/>
      <c r="D17" s="92"/>
      <c r="E17" s="92"/>
      <c r="F17" s="92"/>
      <c r="G17" s="92"/>
      <c r="H17" s="92"/>
      <c r="I17" s="92"/>
      <c r="J17" s="92"/>
      <c r="K17" s="92"/>
    </row>
    <row r="18" spans="1:11" ht="21">
      <c r="A18" s="93" t="s">
        <v>0</v>
      </c>
      <c r="B18" s="93"/>
      <c r="C18" s="93"/>
      <c r="D18" s="93"/>
      <c r="E18" s="93"/>
      <c r="F18" s="93"/>
      <c r="G18" s="93"/>
      <c r="H18" s="93"/>
      <c r="I18" s="93"/>
      <c r="J18" s="93"/>
      <c r="K18" s="93"/>
    </row>
    <row r="20" spans="1:11">
      <c r="A20" s="32"/>
      <c r="B20" s="32"/>
      <c r="C20" s="32"/>
      <c r="D20" s="32"/>
      <c r="E20" s="32"/>
      <c r="F20" s="32"/>
      <c r="G20" s="32"/>
      <c r="H20" s="32"/>
      <c r="I20" s="32"/>
      <c r="J20" s="33" t="s">
        <v>142</v>
      </c>
      <c r="K20" s="32"/>
    </row>
  </sheetData>
  <mergeCells count="26">
    <mergeCell ref="F6:F7"/>
    <mergeCell ref="G6:G7"/>
    <mergeCell ref="H6:H7"/>
    <mergeCell ref="A17:K17"/>
    <mergeCell ref="A18:K18"/>
    <mergeCell ref="A16:E16"/>
    <mergeCell ref="I6:I7"/>
    <mergeCell ref="J6:J7"/>
    <mergeCell ref="K6:K7"/>
    <mergeCell ref="A6:A7"/>
    <mergeCell ref="B6:B7"/>
    <mergeCell ref="C6:C7"/>
    <mergeCell ref="D6:D7"/>
    <mergeCell ref="E6:E7"/>
    <mergeCell ref="A1:K1"/>
    <mergeCell ref="A4:A5"/>
    <mergeCell ref="B4:B5"/>
    <mergeCell ref="C4:C5"/>
    <mergeCell ref="D4:D5"/>
    <mergeCell ref="E4:E5"/>
    <mergeCell ref="F4:F5"/>
    <mergeCell ref="G4:G5"/>
    <mergeCell ref="H4:H5"/>
    <mergeCell ref="I4:I5"/>
    <mergeCell ref="J4:J5"/>
    <mergeCell ref="K4:K5"/>
  </mergeCells>
  <phoneticPr fontId="1" type="noConversion"/>
  <printOptions horizontalCentered="1"/>
  <pageMargins left="0.39370078740157483" right="0.39370078740157483" top="0.59055118110236227" bottom="0.59055118110236227" header="0.51181102362204722" footer="0.51181102362204722"/>
  <pageSetup paperSize="8" scale="75" orientation="portrait" r:id="rId1"/>
  <headerFooter alignWithMargins="0"/>
  <colBreaks count="1" manualBreakCount="1">
    <brk id="17" max="1048575" man="1"/>
  </colBreaks>
</worksheet>
</file>

<file path=xl/worksheets/sheet13.xml><?xml version="1.0" encoding="utf-8"?>
<worksheet xmlns="http://schemas.openxmlformats.org/spreadsheetml/2006/main" xmlns:r="http://schemas.openxmlformats.org/officeDocument/2006/relationships">
  <sheetPr>
    <tabColor rgb="FFFFFF00"/>
  </sheetPr>
  <dimension ref="A1:K21"/>
  <sheetViews>
    <sheetView view="pageBreakPreview" zoomScale="70" zoomScaleNormal="40" zoomScaleSheetLayoutView="70" workbookViewId="0">
      <selection activeCell="K19" sqref="A1:K19"/>
    </sheetView>
  </sheetViews>
  <sheetFormatPr defaultRowHeight="16.5"/>
  <cols>
    <col min="1" max="1" width="5.25" style="33" customWidth="1"/>
    <col min="2" max="2" width="8.5" style="33" customWidth="1"/>
    <col min="3" max="3" width="9.25" style="33" customWidth="1"/>
    <col min="4" max="4" width="5.625" style="33" customWidth="1"/>
    <col min="5" max="5" width="24.625" style="33" customWidth="1"/>
    <col min="6" max="6" width="13.375" style="2" customWidth="1"/>
    <col min="7" max="7" width="14.875" style="33" customWidth="1"/>
    <col min="8" max="8" width="13.5" style="33" customWidth="1"/>
    <col min="9" max="9" width="12.625" style="33" customWidth="1"/>
    <col min="10" max="10" width="68" style="33" customWidth="1"/>
    <col min="11" max="256" width="9" style="33"/>
    <col min="257" max="257" width="5.25" style="33" customWidth="1"/>
    <col min="258" max="258" width="8.5" style="33" customWidth="1"/>
    <col min="259" max="259" width="9.25" style="33" customWidth="1"/>
    <col min="260" max="260" width="5.625" style="33" customWidth="1"/>
    <col min="261" max="261" width="24.625" style="33" customWidth="1"/>
    <col min="262" max="262" width="13.375" style="33" customWidth="1"/>
    <col min="263" max="263" width="14.875" style="33" customWidth="1"/>
    <col min="264" max="264" width="13.5" style="33" customWidth="1"/>
    <col min="265" max="265" width="12.625" style="33" customWidth="1"/>
    <col min="266" max="266" width="68" style="33" customWidth="1"/>
    <col min="267" max="512" width="9" style="33"/>
    <col min="513" max="513" width="5.25" style="33" customWidth="1"/>
    <col min="514" max="514" width="8.5" style="33" customWidth="1"/>
    <col min="515" max="515" width="9.25" style="33" customWidth="1"/>
    <col min="516" max="516" width="5.625" style="33" customWidth="1"/>
    <col min="517" max="517" width="24.625" style="33" customWidth="1"/>
    <col min="518" max="518" width="13.375" style="33" customWidth="1"/>
    <col min="519" max="519" width="14.875" style="33" customWidth="1"/>
    <col min="520" max="520" width="13.5" style="33" customWidth="1"/>
    <col min="521" max="521" width="12.625" style="33" customWidth="1"/>
    <col min="522" max="522" width="68" style="33" customWidth="1"/>
    <col min="523" max="768" width="9" style="33"/>
    <col min="769" max="769" width="5.25" style="33" customWidth="1"/>
    <col min="770" max="770" width="8.5" style="33" customWidth="1"/>
    <col min="771" max="771" width="9.25" style="33" customWidth="1"/>
    <col min="772" max="772" width="5.625" style="33" customWidth="1"/>
    <col min="773" max="773" width="24.625" style="33" customWidth="1"/>
    <col min="774" max="774" width="13.375" style="33" customWidth="1"/>
    <col min="775" max="775" width="14.875" style="33" customWidth="1"/>
    <col min="776" max="776" width="13.5" style="33" customWidth="1"/>
    <col min="777" max="777" width="12.625" style="33" customWidth="1"/>
    <col min="778" max="778" width="68" style="33" customWidth="1"/>
    <col min="779" max="1024" width="9" style="33"/>
    <col min="1025" max="1025" width="5.25" style="33" customWidth="1"/>
    <col min="1026" max="1026" width="8.5" style="33" customWidth="1"/>
    <col min="1027" max="1027" width="9.25" style="33" customWidth="1"/>
    <col min="1028" max="1028" width="5.625" style="33" customWidth="1"/>
    <col min="1029" max="1029" width="24.625" style="33" customWidth="1"/>
    <col min="1030" max="1030" width="13.375" style="33" customWidth="1"/>
    <col min="1031" max="1031" width="14.875" style="33" customWidth="1"/>
    <col min="1032" max="1032" width="13.5" style="33" customWidth="1"/>
    <col min="1033" max="1033" width="12.625" style="33" customWidth="1"/>
    <col min="1034" max="1034" width="68" style="33" customWidth="1"/>
    <col min="1035" max="1280" width="9" style="33"/>
    <col min="1281" max="1281" width="5.25" style="33" customWidth="1"/>
    <col min="1282" max="1282" width="8.5" style="33" customWidth="1"/>
    <col min="1283" max="1283" width="9.25" style="33" customWidth="1"/>
    <col min="1284" max="1284" width="5.625" style="33" customWidth="1"/>
    <col min="1285" max="1285" width="24.625" style="33" customWidth="1"/>
    <col min="1286" max="1286" width="13.375" style="33" customWidth="1"/>
    <col min="1287" max="1287" width="14.875" style="33" customWidth="1"/>
    <col min="1288" max="1288" width="13.5" style="33" customWidth="1"/>
    <col min="1289" max="1289" width="12.625" style="33" customWidth="1"/>
    <col min="1290" max="1290" width="68" style="33" customWidth="1"/>
    <col min="1291" max="1536" width="9" style="33"/>
    <col min="1537" max="1537" width="5.25" style="33" customWidth="1"/>
    <col min="1538" max="1538" width="8.5" style="33" customWidth="1"/>
    <col min="1539" max="1539" width="9.25" style="33" customWidth="1"/>
    <col min="1540" max="1540" width="5.625" style="33" customWidth="1"/>
    <col min="1541" max="1541" width="24.625" style="33" customWidth="1"/>
    <col min="1542" max="1542" width="13.375" style="33" customWidth="1"/>
    <col min="1543" max="1543" width="14.875" style="33" customWidth="1"/>
    <col min="1544" max="1544" width="13.5" style="33" customWidth="1"/>
    <col min="1545" max="1545" width="12.625" style="33" customWidth="1"/>
    <col min="1546" max="1546" width="68" style="33" customWidth="1"/>
    <col min="1547" max="1792" width="9" style="33"/>
    <col min="1793" max="1793" width="5.25" style="33" customWidth="1"/>
    <col min="1794" max="1794" width="8.5" style="33" customWidth="1"/>
    <col min="1795" max="1795" width="9.25" style="33" customWidth="1"/>
    <col min="1796" max="1796" width="5.625" style="33" customWidth="1"/>
    <col min="1797" max="1797" width="24.625" style="33" customWidth="1"/>
    <col min="1798" max="1798" width="13.375" style="33" customWidth="1"/>
    <col min="1799" max="1799" width="14.875" style="33" customWidth="1"/>
    <col min="1800" max="1800" width="13.5" style="33" customWidth="1"/>
    <col min="1801" max="1801" width="12.625" style="33" customWidth="1"/>
    <col min="1802" max="1802" width="68" style="33" customWidth="1"/>
    <col min="1803" max="2048" width="9" style="33"/>
    <col min="2049" max="2049" width="5.25" style="33" customWidth="1"/>
    <col min="2050" max="2050" width="8.5" style="33" customWidth="1"/>
    <col min="2051" max="2051" width="9.25" style="33" customWidth="1"/>
    <col min="2052" max="2052" width="5.625" style="33" customWidth="1"/>
    <col min="2053" max="2053" width="24.625" style="33" customWidth="1"/>
    <col min="2054" max="2054" width="13.375" style="33" customWidth="1"/>
    <col min="2055" max="2055" width="14.875" style="33" customWidth="1"/>
    <col min="2056" max="2056" width="13.5" style="33" customWidth="1"/>
    <col min="2057" max="2057" width="12.625" style="33" customWidth="1"/>
    <col min="2058" max="2058" width="68" style="33" customWidth="1"/>
    <col min="2059" max="2304" width="9" style="33"/>
    <col min="2305" max="2305" width="5.25" style="33" customWidth="1"/>
    <col min="2306" max="2306" width="8.5" style="33" customWidth="1"/>
    <col min="2307" max="2307" width="9.25" style="33" customWidth="1"/>
    <col min="2308" max="2308" width="5.625" style="33" customWidth="1"/>
    <col min="2309" max="2309" width="24.625" style="33" customWidth="1"/>
    <col min="2310" max="2310" width="13.375" style="33" customWidth="1"/>
    <col min="2311" max="2311" width="14.875" style="33" customWidth="1"/>
    <col min="2312" max="2312" width="13.5" style="33" customWidth="1"/>
    <col min="2313" max="2313" width="12.625" style="33" customWidth="1"/>
    <col min="2314" max="2314" width="68" style="33" customWidth="1"/>
    <col min="2315" max="2560" width="9" style="33"/>
    <col min="2561" max="2561" width="5.25" style="33" customWidth="1"/>
    <col min="2562" max="2562" width="8.5" style="33" customWidth="1"/>
    <col min="2563" max="2563" width="9.25" style="33" customWidth="1"/>
    <col min="2564" max="2564" width="5.625" style="33" customWidth="1"/>
    <col min="2565" max="2565" width="24.625" style="33" customWidth="1"/>
    <col min="2566" max="2566" width="13.375" style="33" customWidth="1"/>
    <col min="2567" max="2567" width="14.875" style="33" customWidth="1"/>
    <col min="2568" max="2568" width="13.5" style="33" customWidth="1"/>
    <col min="2569" max="2569" width="12.625" style="33" customWidth="1"/>
    <col min="2570" max="2570" width="68" style="33" customWidth="1"/>
    <col min="2571" max="2816" width="9" style="33"/>
    <col min="2817" max="2817" width="5.25" style="33" customWidth="1"/>
    <col min="2818" max="2818" width="8.5" style="33" customWidth="1"/>
    <col min="2819" max="2819" width="9.25" style="33" customWidth="1"/>
    <col min="2820" max="2820" width="5.625" style="33" customWidth="1"/>
    <col min="2821" max="2821" width="24.625" style="33" customWidth="1"/>
    <col min="2822" max="2822" width="13.375" style="33" customWidth="1"/>
    <col min="2823" max="2823" width="14.875" style="33" customWidth="1"/>
    <col min="2824" max="2824" width="13.5" style="33" customWidth="1"/>
    <col min="2825" max="2825" width="12.625" style="33" customWidth="1"/>
    <col min="2826" max="2826" width="68" style="33" customWidth="1"/>
    <col min="2827" max="3072" width="9" style="33"/>
    <col min="3073" max="3073" width="5.25" style="33" customWidth="1"/>
    <col min="3074" max="3074" width="8.5" style="33" customWidth="1"/>
    <col min="3075" max="3075" width="9.25" style="33" customWidth="1"/>
    <col min="3076" max="3076" width="5.625" style="33" customWidth="1"/>
    <col min="3077" max="3077" width="24.625" style="33" customWidth="1"/>
    <col min="3078" max="3078" width="13.375" style="33" customWidth="1"/>
    <col min="3079" max="3079" width="14.875" style="33" customWidth="1"/>
    <col min="3080" max="3080" width="13.5" style="33" customWidth="1"/>
    <col min="3081" max="3081" width="12.625" style="33" customWidth="1"/>
    <col min="3082" max="3082" width="68" style="33" customWidth="1"/>
    <col min="3083" max="3328" width="9" style="33"/>
    <col min="3329" max="3329" width="5.25" style="33" customWidth="1"/>
    <col min="3330" max="3330" width="8.5" style="33" customWidth="1"/>
    <col min="3331" max="3331" width="9.25" style="33" customWidth="1"/>
    <col min="3332" max="3332" width="5.625" style="33" customWidth="1"/>
    <col min="3333" max="3333" width="24.625" style="33" customWidth="1"/>
    <col min="3334" max="3334" width="13.375" style="33" customWidth="1"/>
    <col min="3335" max="3335" width="14.875" style="33" customWidth="1"/>
    <col min="3336" max="3336" width="13.5" style="33" customWidth="1"/>
    <col min="3337" max="3337" width="12.625" style="33" customWidth="1"/>
    <col min="3338" max="3338" width="68" style="33" customWidth="1"/>
    <col min="3339" max="3584" width="9" style="33"/>
    <col min="3585" max="3585" width="5.25" style="33" customWidth="1"/>
    <col min="3586" max="3586" width="8.5" style="33" customWidth="1"/>
    <col min="3587" max="3587" width="9.25" style="33" customWidth="1"/>
    <col min="3588" max="3588" width="5.625" style="33" customWidth="1"/>
    <col min="3589" max="3589" width="24.625" style="33" customWidth="1"/>
    <col min="3590" max="3590" width="13.375" style="33" customWidth="1"/>
    <col min="3591" max="3591" width="14.875" style="33" customWidth="1"/>
    <col min="3592" max="3592" width="13.5" style="33" customWidth="1"/>
    <col min="3593" max="3593" width="12.625" style="33" customWidth="1"/>
    <col min="3594" max="3594" width="68" style="33" customWidth="1"/>
    <col min="3595" max="3840" width="9" style="33"/>
    <col min="3841" max="3841" width="5.25" style="33" customWidth="1"/>
    <col min="3842" max="3842" width="8.5" style="33" customWidth="1"/>
    <col min="3843" max="3843" width="9.25" style="33" customWidth="1"/>
    <col min="3844" max="3844" width="5.625" style="33" customWidth="1"/>
    <col min="3845" max="3845" width="24.625" style="33" customWidth="1"/>
    <col min="3846" max="3846" width="13.375" style="33" customWidth="1"/>
    <col min="3847" max="3847" width="14.875" style="33" customWidth="1"/>
    <col min="3848" max="3848" width="13.5" style="33" customWidth="1"/>
    <col min="3849" max="3849" width="12.625" style="33" customWidth="1"/>
    <col min="3850" max="3850" width="68" style="33" customWidth="1"/>
    <col min="3851" max="4096" width="9" style="33"/>
    <col min="4097" max="4097" width="5.25" style="33" customWidth="1"/>
    <col min="4098" max="4098" width="8.5" style="33" customWidth="1"/>
    <col min="4099" max="4099" width="9.25" style="33" customWidth="1"/>
    <col min="4100" max="4100" width="5.625" style="33" customWidth="1"/>
    <col min="4101" max="4101" width="24.625" style="33" customWidth="1"/>
    <col min="4102" max="4102" width="13.375" style="33" customWidth="1"/>
    <col min="4103" max="4103" width="14.875" style="33" customWidth="1"/>
    <col min="4104" max="4104" width="13.5" style="33" customWidth="1"/>
    <col min="4105" max="4105" width="12.625" style="33" customWidth="1"/>
    <col min="4106" max="4106" width="68" style="33" customWidth="1"/>
    <col min="4107" max="4352" width="9" style="33"/>
    <col min="4353" max="4353" width="5.25" style="33" customWidth="1"/>
    <col min="4354" max="4354" width="8.5" style="33" customWidth="1"/>
    <col min="4355" max="4355" width="9.25" style="33" customWidth="1"/>
    <col min="4356" max="4356" width="5.625" style="33" customWidth="1"/>
    <col min="4357" max="4357" width="24.625" style="33" customWidth="1"/>
    <col min="4358" max="4358" width="13.375" style="33" customWidth="1"/>
    <col min="4359" max="4359" width="14.875" style="33" customWidth="1"/>
    <col min="4360" max="4360" width="13.5" style="33" customWidth="1"/>
    <col min="4361" max="4361" width="12.625" style="33" customWidth="1"/>
    <col min="4362" max="4362" width="68" style="33" customWidth="1"/>
    <col min="4363" max="4608" width="9" style="33"/>
    <col min="4609" max="4609" width="5.25" style="33" customWidth="1"/>
    <col min="4610" max="4610" width="8.5" style="33" customWidth="1"/>
    <col min="4611" max="4611" width="9.25" style="33" customWidth="1"/>
    <col min="4612" max="4612" width="5.625" style="33" customWidth="1"/>
    <col min="4613" max="4613" width="24.625" style="33" customWidth="1"/>
    <col min="4614" max="4614" width="13.375" style="33" customWidth="1"/>
    <col min="4615" max="4615" width="14.875" style="33" customWidth="1"/>
    <col min="4616" max="4616" width="13.5" style="33" customWidth="1"/>
    <col min="4617" max="4617" width="12.625" style="33" customWidth="1"/>
    <col min="4618" max="4618" width="68" style="33" customWidth="1"/>
    <col min="4619" max="4864" width="9" style="33"/>
    <col min="4865" max="4865" width="5.25" style="33" customWidth="1"/>
    <col min="4866" max="4866" width="8.5" style="33" customWidth="1"/>
    <col min="4867" max="4867" width="9.25" style="33" customWidth="1"/>
    <col min="4868" max="4868" width="5.625" style="33" customWidth="1"/>
    <col min="4869" max="4869" width="24.625" style="33" customWidth="1"/>
    <col min="4870" max="4870" width="13.375" style="33" customWidth="1"/>
    <col min="4871" max="4871" width="14.875" style="33" customWidth="1"/>
    <col min="4872" max="4872" width="13.5" style="33" customWidth="1"/>
    <col min="4873" max="4873" width="12.625" style="33" customWidth="1"/>
    <col min="4874" max="4874" width="68" style="33" customWidth="1"/>
    <col min="4875" max="5120" width="9" style="33"/>
    <col min="5121" max="5121" width="5.25" style="33" customWidth="1"/>
    <col min="5122" max="5122" width="8.5" style="33" customWidth="1"/>
    <col min="5123" max="5123" width="9.25" style="33" customWidth="1"/>
    <col min="5124" max="5124" width="5.625" style="33" customWidth="1"/>
    <col min="5125" max="5125" width="24.625" style="33" customWidth="1"/>
    <col min="5126" max="5126" width="13.375" style="33" customWidth="1"/>
    <col min="5127" max="5127" width="14.875" style="33" customWidth="1"/>
    <col min="5128" max="5128" width="13.5" style="33" customWidth="1"/>
    <col min="5129" max="5129" width="12.625" style="33" customWidth="1"/>
    <col min="5130" max="5130" width="68" style="33" customWidth="1"/>
    <col min="5131" max="5376" width="9" style="33"/>
    <col min="5377" max="5377" width="5.25" style="33" customWidth="1"/>
    <col min="5378" max="5378" width="8.5" style="33" customWidth="1"/>
    <col min="5379" max="5379" width="9.25" style="33" customWidth="1"/>
    <col min="5380" max="5380" width="5.625" style="33" customWidth="1"/>
    <col min="5381" max="5381" width="24.625" style="33" customWidth="1"/>
    <col min="5382" max="5382" width="13.375" style="33" customWidth="1"/>
    <col min="5383" max="5383" width="14.875" style="33" customWidth="1"/>
    <col min="5384" max="5384" width="13.5" style="33" customWidth="1"/>
    <col min="5385" max="5385" width="12.625" style="33" customWidth="1"/>
    <col min="5386" max="5386" width="68" style="33" customWidth="1"/>
    <col min="5387" max="5632" width="9" style="33"/>
    <col min="5633" max="5633" width="5.25" style="33" customWidth="1"/>
    <col min="5634" max="5634" width="8.5" style="33" customWidth="1"/>
    <col min="5635" max="5635" width="9.25" style="33" customWidth="1"/>
    <col min="5636" max="5636" width="5.625" style="33" customWidth="1"/>
    <col min="5637" max="5637" width="24.625" style="33" customWidth="1"/>
    <col min="5638" max="5638" width="13.375" style="33" customWidth="1"/>
    <col min="5639" max="5639" width="14.875" style="33" customWidth="1"/>
    <col min="5640" max="5640" width="13.5" style="33" customWidth="1"/>
    <col min="5641" max="5641" width="12.625" style="33" customWidth="1"/>
    <col min="5642" max="5642" width="68" style="33" customWidth="1"/>
    <col min="5643" max="5888" width="9" style="33"/>
    <col min="5889" max="5889" width="5.25" style="33" customWidth="1"/>
    <col min="5890" max="5890" width="8.5" style="33" customWidth="1"/>
    <col min="5891" max="5891" width="9.25" style="33" customWidth="1"/>
    <col min="5892" max="5892" width="5.625" style="33" customWidth="1"/>
    <col min="5893" max="5893" width="24.625" style="33" customWidth="1"/>
    <col min="5894" max="5894" width="13.375" style="33" customWidth="1"/>
    <col min="5895" max="5895" width="14.875" style="33" customWidth="1"/>
    <col min="5896" max="5896" width="13.5" style="33" customWidth="1"/>
    <col min="5897" max="5897" width="12.625" style="33" customWidth="1"/>
    <col min="5898" max="5898" width="68" style="33" customWidth="1"/>
    <col min="5899" max="6144" width="9" style="33"/>
    <col min="6145" max="6145" width="5.25" style="33" customWidth="1"/>
    <col min="6146" max="6146" width="8.5" style="33" customWidth="1"/>
    <col min="6147" max="6147" width="9.25" style="33" customWidth="1"/>
    <col min="6148" max="6148" width="5.625" style="33" customWidth="1"/>
    <col min="6149" max="6149" width="24.625" style="33" customWidth="1"/>
    <col min="6150" max="6150" width="13.375" style="33" customWidth="1"/>
    <col min="6151" max="6151" width="14.875" style="33" customWidth="1"/>
    <col min="6152" max="6152" width="13.5" style="33" customWidth="1"/>
    <col min="6153" max="6153" width="12.625" style="33" customWidth="1"/>
    <col min="6154" max="6154" width="68" style="33" customWidth="1"/>
    <col min="6155" max="6400" width="9" style="33"/>
    <col min="6401" max="6401" width="5.25" style="33" customWidth="1"/>
    <col min="6402" max="6402" width="8.5" style="33" customWidth="1"/>
    <col min="6403" max="6403" width="9.25" style="33" customWidth="1"/>
    <col min="6404" max="6404" width="5.625" style="33" customWidth="1"/>
    <col min="6405" max="6405" width="24.625" style="33" customWidth="1"/>
    <col min="6406" max="6406" width="13.375" style="33" customWidth="1"/>
    <col min="6407" max="6407" width="14.875" style="33" customWidth="1"/>
    <col min="6408" max="6408" width="13.5" style="33" customWidth="1"/>
    <col min="6409" max="6409" width="12.625" style="33" customWidth="1"/>
    <col min="6410" max="6410" width="68" style="33" customWidth="1"/>
    <col min="6411" max="6656" width="9" style="33"/>
    <col min="6657" max="6657" width="5.25" style="33" customWidth="1"/>
    <col min="6658" max="6658" width="8.5" style="33" customWidth="1"/>
    <col min="6659" max="6659" width="9.25" style="33" customWidth="1"/>
    <col min="6660" max="6660" width="5.625" style="33" customWidth="1"/>
    <col min="6661" max="6661" width="24.625" style="33" customWidth="1"/>
    <col min="6662" max="6662" width="13.375" style="33" customWidth="1"/>
    <col min="6663" max="6663" width="14.875" style="33" customWidth="1"/>
    <col min="6664" max="6664" width="13.5" style="33" customWidth="1"/>
    <col min="6665" max="6665" width="12.625" style="33" customWidth="1"/>
    <col min="6666" max="6666" width="68" style="33" customWidth="1"/>
    <col min="6667" max="6912" width="9" style="33"/>
    <col min="6913" max="6913" width="5.25" style="33" customWidth="1"/>
    <col min="6914" max="6914" width="8.5" style="33" customWidth="1"/>
    <col min="6915" max="6915" width="9.25" style="33" customWidth="1"/>
    <col min="6916" max="6916" width="5.625" style="33" customWidth="1"/>
    <col min="6917" max="6917" width="24.625" style="33" customWidth="1"/>
    <col min="6918" max="6918" width="13.375" style="33" customWidth="1"/>
    <col min="6919" max="6919" width="14.875" style="33" customWidth="1"/>
    <col min="6920" max="6920" width="13.5" style="33" customWidth="1"/>
    <col min="6921" max="6921" width="12.625" style="33" customWidth="1"/>
    <col min="6922" max="6922" width="68" style="33" customWidth="1"/>
    <col min="6923" max="7168" width="9" style="33"/>
    <col min="7169" max="7169" width="5.25" style="33" customWidth="1"/>
    <col min="7170" max="7170" width="8.5" style="33" customWidth="1"/>
    <col min="7171" max="7171" width="9.25" style="33" customWidth="1"/>
    <col min="7172" max="7172" width="5.625" style="33" customWidth="1"/>
    <col min="7173" max="7173" width="24.625" style="33" customWidth="1"/>
    <col min="7174" max="7174" width="13.375" style="33" customWidth="1"/>
    <col min="7175" max="7175" width="14.875" style="33" customWidth="1"/>
    <col min="7176" max="7176" width="13.5" style="33" customWidth="1"/>
    <col min="7177" max="7177" width="12.625" style="33" customWidth="1"/>
    <col min="7178" max="7178" width="68" style="33" customWidth="1"/>
    <col min="7179" max="7424" width="9" style="33"/>
    <col min="7425" max="7425" width="5.25" style="33" customWidth="1"/>
    <col min="7426" max="7426" width="8.5" style="33" customWidth="1"/>
    <col min="7427" max="7427" width="9.25" style="33" customWidth="1"/>
    <col min="7428" max="7428" width="5.625" style="33" customWidth="1"/>
    <col min="7429" max="7429" width="24.625" style="33" customWidth="1"/>
    <col min="7430" max="7430" width="13.375" style="33" customWidth="1"/>
    <col min="7431" max="7431" width="14.875" style="33" customWidth="1"/>
    <col min="7432" max="7432" width="13.5" style="33" customWidth="1"/>
    <col min="7433" max="7433" width="12.625" style="33" customWidth="1"/>
    <col min="7434" max="7434" width="68" style="33" customWidth="1"/>
    <col min="7435" max="7680" width="9" style="33"/>
    <col min="7681" max="7681" width="5.25" style="33" customWidth="1"/>
    <col min="7682" max="7682" width="8.5" style="33" customWidth="1"/>
    <col min="7683" max="7683" width="9.25" style="33" customWidth="1"/>
    <col min="7684" max="7684" width="5.625" style="33" customWidth="1"/>
    <col min="7685" max="7685" width="24.625" style="33" customWidth="1"/>
    <col min="7686" max="7686" width="13.375" style="33" customWidth="1"/>
    <col min="7687" max="7687" width="14.875" style="33" customWidth="1"/>
    <col min="7688" max="7688" width="13.5" style="33" customWidth="1"/>
    <col min="7689" max="7689" width="12.625" style="33" customWidth="1"/>
    <col min="7690" max="7690" width="68" style="33" customWidth="1"/>
    <col min="7691" max="7936" width="9" style="33"/>
    <col min="7937" max="7937" width="5.25" style="33" customWidth="1"/>
    <col min="7938" max="7938" width="8.5" style="33" customWidth="1"/>
    <col min="7939" max="7939" width="9.25" style="33" customWidth="1"/>
    <col min="7940" max="7940" width="5.625" style="33" customWidth="1"/>
    <col min="7941" max="7941" width="24.625" style="33" customWidth="1"/>
    <col min="7942" max="7942" width="13.375" style="33" customWidth="1"/>
    <col min="7943" max="7943" width="14.875" style="33" customWidth="1"/>
    <col min="7944" max="7944" width="13.5" style="33" customWidth="1"/>
    <col min="7945" max="7945" width="12.625" style="33" customWidth="1"/>
    <col min="7946" max="7946" width="68" style="33" customWidth="1"/>
    <col min="7947" max="8192" width="9" style="33"/>
    <col min="8193" max="8193" width="5.25" style="33" customWidth="1"/>
    <col min="8194" max="8194" width="8.5" style="33" customWidth="1"/>
    <col min="8195" max="8195" width="9.25" style="33" customWidth="1"/>
    <col min="8196" max="8196" width="5.625" style="33" customWidth="1"/>
    <col min="8197" max="8197" width="24.625" style="33" customWidth="1"/>
    <col min="8198" max="8198" width="13.375" style="33" customWidth="1"/>
    <col min="8199" max="8199" width="14.875" style="33" customWidth="1"/>
    <col min="8200" max="8200" width="13.5" style="33" customWidth="1"/>
    <col min="8201" max="8201" width="12.625" style="33" customWidth="1"/>
    <col min="8202" max="8202" width="68" style="33" customWidth="1"/>
    <col min="8203" max="8448" width="9" style="33"/>
    <col min="8449" max="8449" width="5.25" style="33" customWidth="1"/>
    <col min="8450" max="8450" width="8.5" style="33" customWidth="1"/>
    <col min="8451" max="8451" width="9.25" style="33" customWidth="1"/>
    <col min="8452" max="8452" width="5.625" style="33" customWidth="1"/>
    <col min="8453" max="8453" width="24.625" style="33" customWidth="1"/>
    <col min="8454" max="8454" width="13.375" style="33" customWidth="1"/>
    <col min="8455" max="8455" width="14.875" style="33" customWidth="1"/>
    <col min="8456" max="8456" width="13.5" style="33" customWidth="1"/>
    <col min="8457" max="8457" width="12.625" style="33" customWidth="1"/>
    <col min="8458" max="8458" width="68" style="33" customWidth="1"/>
    <col min="8459" max="8704" width="9" style="33"/>
    <col min="8705" max="8705" width="5.25" style="33" customWidth="1"/>
    <col min="8706" max="8706" width="8.5" style="33" customWidth="1"/>
    <col min="8707" max="8707" width="9.25" style="33" customWidth="1"/>
    <col min="8708" max="8708" width="5.625" style="33" customWidth="1"/>
    <col min="8709" max="8709" width="24.625" style="33" customWidth="1"/>
    <col min="8710" max="8710" width="13.375" style="33" customWidth="1"/>
    <col min="8711" max="8711" width="14.875" style="33" customWidth="1"/>
    <col min="8712" max="8712" width="13.5" style="33" customWidth="1"/>
    <col min="8713" max="8713" width="12.625" style="33" customWidth="1"/>
    <col min="8714" max="8714" width="68" style="33" customWidth="1"/>
    <col min="8715" max="8960" width="9" style="33"/>
    <col min="8961" max="8961" width="5.25" style="33" customWidth="1"/>
    <col min="8962" max="8962" width="8.5" style="33" customWidth="1"/>
    <col min="8963" max="8963" width="9.25" style="33" customWidth="1"/>
    <col min="8964" max="8964" width="5.625" style="33" customWidth="1"/>
    <col min="8965" max="8965" width="24.625" style="33" customWidth="1"/>
    <col min="8966" max="8966" width="13.375" style="33" customWidth="1"/>
    <col min="8967" max="8967" width="14.875" style="33" customWidth="1"/>
    <col min="8968" max="8968" width="13.5" style="33" customWidth="1"/>
    <col min="8969" max="8969" width="12.625" style="33" customWidth="1"/>
    <col min="8970" max="8970" width="68" style="33" customWidth="1"/>
    <col min="8971" max="9216" width="9" style="33"/>
    <col min="9217" max="9217" width="5.25" style="33" customWidth="1"/>
    <col min="9218" max="9218" width="8.5" style="33" customWidth="1"/>
    <col min="9219" max="9219" width="9.25" style="33" customWidth="1"/>
    <col min="9220" max="9220" width="5.625" style="33" customWidth="1"/>
    <col min="9221" max="9221" width="24.625" style="33" customWidth="1"/>
    <col min="9222" max="9222" width="13.375" style="33" customWidth="1"/>
    <col min="9223" max="9223" width="14.875" style="33" customWidth="1"/>
    <col min="9224" max="9224" width="13.5" style="33" customWidth="1"/>
    <col min="9225" max="9225" width="12.625" style="33" customWidth="1"/>
    <col min="9226" max="9226" width="68" style="33" customWidth="1"/>
    <col min="9227" max="9472" width="9" style="33"/>
    <col min="9473" max="9473" width="5.25" style="33" customWidth="1"/>
    <col min="9474" max="9474" width="8.5" style="33" customWidth="1"/>
    <col min="9475" max="9475" width="9.25" style="33" customWidth="1"/>
    <col min="9476" max="9476" width="5.625" style="33" customWidth="1"/>
    <col min="9477" max="9477" width="24.625" style="33" customWidth="1"/>
    <col min="9478" max="9478" width="13.375" style="33" customWidth="1"/>
    <col min="9479" max="9479" width="14.875" style="33" customWidth="1"/>
    <col min="9480" max="9480" width="13.5" style="33" customWidth="1"/>
    <col min="9481" max="9481" width="12.625" style="33" customWidth="1"/>
    <col min="9482" max="9482" width="68" style="33" customWidth="1"/>
    <col min="9483" max="9728" width="9" style="33"/>
    <col min="9729" max="9729" width="5.25" style="33" customWidth="1"/>
    <col min="9730" max="9730" width="8.5" style="33" customWidth="1"/>
    <col min="9731" max="9731" width="9.25" style="33" customWidth="1"/>
    <col min="9732" max="9732" width="5.625" style="33" customWidth="1"/>
    <col min="9733" max="9733" width="24.625" style="33" customWidth="1"/>
    <col min="9734" max="9734" width="13.375" style="33" customWidth="1"/>
    <col min="9735" max="9735" width="14.875" style="33" customWidth="1"/>
    <col min="9736" max="9736" width="13.5" style="33" customWidth="1"/>
    <col min="9737" max="9737" width="12.625" style="33" customWidth="1"/>
    <col min="9738" max="9738" width="68" style="33" customWidth="1"/>
    <col min="9739" max="9984" width="9" style="33"/>
    <col min="9985" max="9985" width="5.25" style="33" customWidth="1"/>
    <col min="9986" max="9986" width="8.5" style="33" customWidth="1"/>
    <col min="9987" max="9987" width="9.25" style="33" customWidth="1"/>
    <col min="9988" max="9988" width="5.625" style="33" customWidth="1"/>
    <col min="9989" max="9989" width="24.625" style="33" customWidth="1"/>
    <col min="9990" max="9990" width="13.375" style="33" customWidth="1"/>
    <col min="9991" max="9991" width="14.875" style="33" customWidth="1"/>
    <col min="9992" max="9992" width="13.5" style="33" customWidth="1"/>
    <col min="9993" max="9993" width="12.625" style="33" customWidth="1"/>
    <col min="9994" max="9994" width="68" style="33" customWidth="1"/>
    <col min="9995" max="10240" width="9" style="33"/>
    <col min="10241" max="10241" width="5.25" style="33" customWidth="1"/>
    <col min="10242" max="10242" width="8.5" style="33" customWidth="1"/>
    <col min="10243" max="10243" width="9.25" style="33" customWidth="1"/>
    <col min="10244" max="10244" width="5.625" style="33" customWidth="1"/>
    <col min="10245" max="10245" width="24.625" style="33" customWidth="1"/>
    <col min="10246" max="10246" width="13.375" style="33" customWidth="1"/>
    <col min="10247" max="10247" width="14.875" style="33" customWidth="1"/>
    <col min="10248" max="10248" width="13.5" style="33" customWidth="1"/>
    <col min="10249" max="10249" width="12.625" style="33" customWidth="1"/>
    <col min="10250" max="10250" width="68" style="33" customWidth="1"/>
    <col min="10251" max="10496" width="9" style="33"/>
    <col min="10497" max="10497" width="5.25" style="33" customWidth="1"/>
    <col min="10498" max="10498" width="8.5" style="33" customWidth="1"/>
    <col min="10499" max="10499" width="9.25" style="33" customWidth="1"/>
    <col min="10500" max="10500" width="5.625" style="33" customWidth="1"/>
    <col min="10501" max="10501" width="24.625" style="33" customWidth="1"/>
    <col min="10502" max="10502" width="13.375" style="33" customWidth="1"/>
    <col min="10503" max="10503" width="14.875" style="33" customWidth="1"/>
    <col min="10504" max="10504" width="13.5" style="33" customWidth="1"/>
    <col min="10505" max="10505" width="12.625" style="33" customWidth="1"/>
    <col min="10506" max="10506" width="68" style="33" customWidth="1"/>
    <col min="10507" max="10752" width="9" style="33"/>
    <col min="10753" max="10753" width="5.25" style="33" customWidth="1"/>
    <col min="10754" max="10754" width="8.5" style="33" customWidth="1"/>
    <col min="10755" max="10755" width="9.25" style="33" customWidth="1"/>
    <col min="10756" max="10756" width="5.625" style="33" customWidth="1"/>
    <col min="10757" max="10757" width="24.625" style="33" customWidth="1"/>
    <col min="10758" max="10758" width="13.375" style="33" customWidth="1"/>
    <col min="10759" max="10759" width="14.875" style="33" customWidth="1"/>
    <col min="10760" max="10760" width="13.5" style="33" customWidth="1"/>
    <col min="10761" max="10761" width="12.625" style="33" customWidth="1"/>
    <col min="10762" max="10762" width="68" style="33" customWidth="1"/>
    <col min="10763" max="11008" width="9" style="33"/>
    <col min="11009" max="11009" width="5.25" style="33" customWidth="1"/>
    <col min="11010" max="11010" width="8.5" style="33" customWidth="1"/>
    <col min="11011" max="11011" width="9.25" style="33" customWidth="1"/>
    <col min="11012" max="11012" width="5.625" style="33" customWidth="1"/>
    <col min="11013" max="11013" width="24.625" style="33" customWidth="1"/>
    <col min="11014" max="11014" width="13.375" style="33" customWidth="1"/>
    <col min="11015" max="11015" width="14.875" style="33" customWidth="1"/>
    <col min="11016" max="11016" width="13.5" style="33" customWidth="1"/>
    <col min="11017" max="11017" width="12.625" style="33" customWidth="1"/>
    <col min="11018" max="11018" width="68" style="33" customWidth="1"/>
    <col min="11019" max="11264" width="9" style="33"/>
    <col min="11265" max="11265" width="5.25" style="33" customWidth="1"/>
    <col min="11266" max="11266" width="8.5" style="33" customWidth="1"/>
    <col min="11267" max="11267" width="9.25" style="33" customWidth="1"/>
    <col min="11268" max="11268" width="5.625" style="33" customWidth="1"/>
    <col min="11269" max="11269" width="24.625" style="33" customWidth="1"/>
    <col min="11270" max="11270" width="13.375" style="33" customWidth="1"/>
    <col min="11271" max="11271" width="14.875" style="33" customWidth="1"/>
    <col min="11272" max="11272" width="13.5" style="33" customWidth="1"/>
    <col min="11273" max="11273" width="12.625" style="33" customWidth="1"/>
    <col min="11274" max="11274" width="68" style="33" customWidth="1"/>
    <col min="11275" max="11520" width="9" style="33"/>
    <col min="11521" max="11521" width="5.25" style="33" customWidth="1"/>
    <col min="11522" max="11522" width="8.5" style="33" customWidth="1"/>
    <col min="11523" max="11523" width="9.25" style="33" customWidth="1"/>
    <col min="11524" max="11524" width="5.625" style="33" customWidth="1"/>
    <col min="11525" max="11525" width="24.625" style="33" customWidth="1"/>
    <col min="11526" max="11526" width="13.375" style="33" customWidth="1"/>
    <col min="11527" max="11527" width="14.875" style="33" customWidth="1"/>
    <col min="11528" max="11528" width="13.5" style="33" customWidth="1"/>
    <col min="11529" max="11529" width="12.625" style="33" customWidth="1"/>
    <col min="11530" max="11530" width="68" style="33" customWidth="1"/>
    <col min="11531" max="11776" width="9" style="33"/>
    <col min="11777" max="11777" width="5.25" style="33" customWidth="1"/>
    <col min="11778" max="11778" width="8.5" style="33" customWidth="1"/>
    <col min="11779" max="11779" width="9.25" style="33" customWidth="1"/>
    <col min="11780" max="11780" width="5.625" style="33" customWidth="1"/>
    <col min="11781" max="11781" width="24.625" style="33" customWidth="1"/>
    <col min="11782" max="11782" width="13.375" style="33" customWidth="1"/>
    <col min="11783" max="11783" width="14.875" style="33" customWidth="1"/>
    <col min="11784" max="11784" width="13.5" style="33" customWidth="1"/>
    <col min="11785" max="11785" width="12.625" style="33" customWidth="1"/>
    <col min="11786" max="11786" width="68" style="33" customWidth="1"/>
    <col min="11787" max="12032" width="9" style="33"/>
    <col min="12033" max="12033" width="5.25" style="33" customWidth="1"/>
    <col min="12034" max="12034" width="8.5" style="33" customWidth="1"/>
    <col min="12035" max="12035" width="9.25" style="33" customWidth="1"/>
    <col min="12036" max="12036" width="5.625" style="33" customWidth="1"/>
    <col min="12037" max="12037" width="24.625" style="33" customWidth="1"/>
    <col min="12038" max="12038" width="13.375" style="33" customWidth="1"/>
    <col min="12039" max="12039" width="14.875" style="33" customWidth="1"/>
    <col min="12040" max="12040" width="13.5" style="33" customWidth="1"/>
    <col min="12041" max="12041" width="12.625" style="33" customWidth="1"/>
    <col min="12042" max="12042" width="68" style="33" customWidth="1"/>
    <col min="12043" max="12288" width="9" style="33"/>
    <col min="12289" max="12289" width="5.25" style="33" customWidth="1"/>
    <col min="12290" max="12290" width="8.5" style="33" customWidth="1"/>
    <col min="12291" max="12291" width="9.25" style="33" customWidth="1"/>
    <col min="12292" max="12292" width="5.625" style="33" customWidth="1"/>
    <col min="12293" max="12293" width="24.625" style="33" customWidth="1"/>
    <col min="12294" max="12294" width="13.375" style="33" customWidth="1"/>
    <col min="12295" max="12295" width="14.875" style="33" customWidth="1"/>
    <col min="12296" max="12296" width="13.5" style="33" customWidth="1"/>
    <col min="12297" max="12297" width="12.625" style="33" customWidth="1"/>
    <col min="12298" max="12298" width="68" style="33" customWidth="1"/>
    <col min="12299" max="12544" width="9" style="33"/>
    <col min="12545" max="12545" width="5.25" style="33" customWidth="1"/>
    <col min="12546" max="12546" width="8.5" style="33" customWidth="1"/>
    <col min="12547" max="12547" width="9.25" style="33" customWidth="1"/>
    <col min="12548" max="12548" width="5.625" style="33" customWidth="1"/>
    <col min="12549" max="12549" width="24.625" style="33" customWidth="1"/>
    <col min="12550" max="12550" width="13.375" style="33" customWidth="1"/>
    <col min="12551" max="12551" width="14.875" style="33" customWidth="1"/>
    <col min="12552" max="12552" width="13.5" style="33" customWidth="1"/>
    <col min="12553" max="12553" width="12.625" style="33" customWidth="1"/>
    <col min="12554" max="12554" width="68" style="33" customWidth="1"/>
    <col min="12555" max="12800" width="9" style="33"/>
    <col min="12801" max="12801" width="5.25" style="33" customWidth="1"/>
    <col min="12802" max="12802" width="8.5" style="33" customWidth="1"/>
    <col min="12803" max="12803" width="9.25" style="33" customWidth="1"/>
    <col min="12804" max="12804" width="5.625" style="33" customWidth="1"/>
    <col min="12805" max="12805" width="24.625" style="33" customWidth="1"/>
    <col min="12806" max="12806" width="13.375" style="33" customWidth="1"/>
    <col min="12807" max="12807" width="14.875" style="33" customWidth="1"/>
    <col min="12808" max="12808" width="13.5" style="33" customWidth="1"/>
    <col min="12809" max="12809" width="12.625" style="33" customWidth="1"/>
    <col min="12810" max="12810" width="68" style="33" customWidth="1"/>
    <col min="12811" max="13056" width="9" style="33"/>
    <col min="13057" max="13057" width="5.25" style="33" customWidth="1"/>
    <col min="13058" max="13058" width="8.5" style="33" customWidth="1"/>
    <col min="13059" max="13059" width="9.25" style="33" customWidth="1"/>
    <col min="13060" max="13060" width="5.625" style="33" customWidth="1"/>
    <col min="13061" max="13061" width="24.625" style="33" customWidth="1"/>
    <col min="13062" max="13062" width="13.375" style="33" customWidth="1"/>
    <col min="13063" max="13063" width="14.875" style="33" customWidth="1"/>
    <col min="13064" max="13064" width="13.5" style="33" customWidth="1"/>
    <col min="13065" max="13065" width="12.625" style="33" customWidth="1"/>
    <col min="13066" max="13066" width="68" style="33" customWidth="1"/>
    <col min="13067" max="13312" width="9" style="33"/>
    <col min="13313" max="13313" width="5.25" style="33" customWidth="1"/>
    <col min="13314" max="13314" width="8.5" style="33" customWidth="1"/>
    <col min="13315" max="13315" width="9.25" style="33" customWidth="1"/>
    <col min="13316" max="13316" width="5.625" style="33" customWidth="1"/>
    <col min="13317" max="13317" width="24.625" style="33" customWidth="1"/>
    <col min="13318" max="13318" width="13.375" style="33" customWidth="1"/>
    <col min="13319" max="13319" width="14.875" style="33" customWidth="1"/>
    <col min="13320" max="13320" width="13.5" style="33" customWidth="1"/>
    <col min="13321" max="13321" width="12.625" style="33" customWidth="1"/>
    <col min="13322" max="13322" width="68" style="33" customWidth="1"/>
    <col min="13323" max="13568" width="9" style="33"/>
    <col min="13569" max="13569" width="5.25" style="33" customWidth="1"/>
    <col min="13570" max="13570" width="8.5" style="33" customWidth="1"/>
    <col min="13571" max="13571" width="9.25" style="33" customWidth="1"/>
    <col min="13572" max="13572" width="5.625" style="33" customWidth="1"/>
    <col min="13573" max="13573" width="24.625" style="33" customWidth="1"/>
    <col min="13574" max="13574" width="13.375" style="33" customWidth="1"/>
    <col min="13575" max="13575" width="14.875" style="33" customWidth="1"/>
    <col min="13576" max="13576" width="13.5" style="33" customWidth="1"/>
    <col min="13577" max="13577" width="12.625" style="33" customWidth="1"/>
    <col min="13578" max="13578" width="68" style="33" customWidth="1"/>
    <col min="13579" max="13824" width="9" style="33"/>
    <col min="13825" max="13825" width="5.25" style="33" customWidth="1"/>
    <col min="13826" max="13826" width="8.5" style="33" customWidth="1"/>
    <col min="13827" max="13827" width="9.25" style="33" customWidth="1"/>
    <col min="13828" max="13828" width="5.625" style="33" customWidth="1"/>
    <col min="13829" max="13829" width="24.625" style="33" customWidth="1"/>
    <col min="13830" max="13830" width="13.375" style="33" customWidth="1"/>
    <col min="13831" max="13831" width="14.875" style="33" customWidth="1"/>
    <col min="13832" max="13832" width="13.5" style="33" customWidth="1"/>
    <col min="13833" max="13833" width="12.625" style="33" customWidth="1"/>
    <col min="13834" max="13834" width="68" style="33" customWidth="1"/>
    <col min="13835" max="14080" width="9" style="33"/>
    <col min="14081" max="14081" width="5.25" style="33" customWidth="1"/>
    <col min="14082" max="14082" width="8.5" style="33" customWidth="1"/>
    <col min="14083" max="14083" width="9.25" style="33" customWidth="1"/>
    <col min="14084" max="14084" width="5.625" style="33" customWidth="1"/>
    <col min="14085" max="14085" width="24.625" style="33" customWidth="1"/>
    <col min="14086" max="14086" width="13.375" style="33" customWidth="1"/>
    <col min="14087" max="14087" width="14.875" style="33" customWidth="1"/>
    <col min="14088" max="14088" width="13.5" style="33" customWidth="1"/>
    <col min="14089" max="14089" width="12.625" style="33" customWidth="1"/>
    <col min="14090" max="14090" width="68" style="33" customWidth="1"/>
    <col min="14091" max="14336" width="9" style="33"/>
    <col min="14337" max="14337" width="5.25" style="33" customWidth="1"/>
    <col min="14338" max="14338" width="8.5" style="33" customWidth="1"/>
    <col min="14339" max="14339" width="9.25" style="33" customWidth="1"/>
    <col min="14340" max="14340" width="5.625" style="33" customWidth="1"/>
    <col min="14341" max="14341" width="24.625" style="33" customWidth="1"/>
    <col min="14342" max="14342" width="13.375" style="33" customWidth="1"/>
    <col min="14343" max="14343" width="14.875" style="33" customWidth="1"/>
    <col min="14344" max="14344" width="13.5" style="33" customWidth="1"/>
    <col min="14345" max="14345" width="12.625" style="33" customWidth="1"/>
    <col min="14346" max="14346" width="68" style="33" customWidth="1"/>
    <col min="14347" max="14592" width="9" style="33"/>
    <col min="14593" max="14593" width="5.25" style="33" customWidth="1"/>
    <col min="14594" max="14594" width="8.5" style="33" customWidth="1"/>
    <col min="14595" max="14595" width="9.25" style="33" customWidth="1"/>
    <col min="14596" max="14596" width="5.625" style="33" customWidth="1"/>
    <col min="14597" max="14597" width="24.625" style="33" customWidth="1"/>
    <col min="14598" max="14598" width="13.375" style="33" customWidth="1"/>
    <col min="14599" max="14599" width="14.875" style="33" customWidth="1"/>
    <col min="14600" max="14600" width="13.5" style="33" customWidth="1"/>
    <col min="14601" max="14601" width="12.625" style="33" customWidth="1"/>
    <col min="14602" max="14602" width="68" style="33" customWidth="1"/>
    <col min="14603" max="14848" width="9" style="33"/>
    <col min="14849" max="14849" width="5.25" style="33" customWidth="1"/>
    <col min="14850" max="14850" width="8.5" style="33" customWidth="1"/>
    <col min="14851" max="14851" width="9.25" style="33" customWidth="1"/>
    <col min="14852" max="14852" width="5.625" style="33" customWidth="1"/>
    <col min="14853" max="14853" width="24.625" style="33" customWidth="1"/>
    <col min="14854" max="14854" width="13.375" style="33" customWidth="1"/>
    <col min="14855" max="14855" width="14.875" style="33" customWidth="1"/>
    <col min="14856" max="14856" width="13.5" style="33" customWidth="1"/>
    <col min="14857" max="14857" width="12.625" style="33" customWidth="1"/>
    <col min="14858" max="14858" width="68" style="33" customWidth="1"/>
    <col min="14859" max="15104" width="9" style="33"/>
    <col min="15105" max="15105" width="5.25" style="33" customWidth="1"/>
    <col min="15106" max="15106" width="8.5" style="33" customWidth="1"/>
    <col min="15107" max="15107" width="9.25" style="33" customWidth="1"/>
    <col min="15108" max="15108" width="5.625" style="33" customWidth="1"/>
    <col min="15109" max="15109" width="24.625" style="33" customWidth="1"/>
    <col min="15110" max="15110" width="13.375" style="33" customWidth="1"/>
    <col min="15111" max="15111" width="14.875" style="33" customWidth="1"/>
    <col min="15112" max="15112" width="13.5" style="33" customWidth="1"/>
    <col min="15113" max="15113" width="12.625" style="33" customWidth="1"/>
    <col min="15114" max="15114" width="68" style="33" customWidth="1"/>
    <col min="15115" max="15360" width="9" style="33"/>
    <col min="15361" max="15361" width="5.25" style="33" customWidth="1"/>
    <col min="15362" max="15362" width="8.5" style="33" customWidth="1"/>
    <col min="15363" max="15363" width="9.25" style="33" customWidth="1"/>
    <col min="15364" max="15364" width="5.625" style="33" customWidth="1"/>
    <col min="15365" max="15365" width="24.625" style="33" customWidth="1"/>
    <col min="15366" max="15366" width="13.375" style="33" customWidth="1"/>
    <col min="15367" max="15367" width="14.875" style="33" customWidth="1"/>
    <col min="15368" max="15368" width="13.5" style="33" customWidth="1"/>
    <col min="15369" max="15369" width="12.625" style="33" customWidth="1"/>
    <col min="15370" max="15370" width="68" style="33" customWidth="1"/>
    <col min="15371" max="15616" width="9" style="33"/>
    <col min="15617" max="15617" width="5.25" style="33" customWidth="1"/>
    <col min="15618" max="15618" width="8.5" style="33" customWidth="1"/>
    <col min="15619" max="15619" width="9.25" style="33" customWidth="1"/>
    <col min="15620" max="15620" width="5.625" style="33" customWidth="1"/>
    <col min="15621" max="15621" width="24.625" style="33" customWidth="1"/>
    <col min="15622" max="15622" width="13.375" style="33" customWidth="1"/>
    <col min="15623" max="15623" width="14.875" style="33" customWidth="1"/>
    <col min="15624" max="15624" width="13.5" style="33" customWidth="1"/>
    <col min="15625" max="15625" width="12.625" style="33" customWidth="1"/>
    <col min="15626" max="15626" width="68" style="33" customWidth="1"/>
    <col min="15627" max="15872" width="9" style="33"/>
    <col min="15873" max="15873" width="5.25" style="33" customWidth="1"/>
    <col min="15874" max="15874" width="8.5" style="33" customWidth="1"/>
    <col min="15875" max="15875" width="9.25" style="33" customWidth="1"/>
    <col min="15876" max="15876" width="5.625" style="33" customWidth="1"/>
    <col min="15877" max="15877" width="24.625" style="33" customWidth="1"/>
    <col min="15878" max="15878" width="13.375" style="33" customWidth="1"/>
    <col min="15879" max="15879" width="14.875" style="33" customWidth="1"/>
    <col min="15880" max="15880" width="13.5" style="33" customWidth="1"/>
    <col min="15881" max="15881" width="12.625" style="33" customWidth="1"/>
    <col min="15882" max="15882" width="68" style="33" customWidth="1"/>
    <col min="15883" max="16128" width="9" style="33"/>
    <col min="16129" max="16129" width="5.25" style="33" customWidth="1"/>
    <col min="16130" max="16130" width="8.5" style="33" customWidth="1"/>
    <col min="16131" max="16131" width="9.25" style="33" customWidth="1"/>
    <col min="16132" max="16132" width="5.625" style="33" customWidth="1"/>
    <col min="16133" max="16133" width="24.625" style="33" customWidth="1"/>
    <col min="16134" max="16134" width="13.375" style="33" customWidth="1"/>
    <col min="16135" max="16135" width="14.875" style="33" customWidth="1"/>
    <col min="16136" max="16136" width="13.5" style="33" customWidth="1"/>
    <col min="16137" max="16137" width="12.625" style="33" customWidth="1"/>
    <col min="16138" max="16138" width="68" style="33" customWidth="1"/>
    <col min="16139" max="16384" width="9" style="33"/>
  </cols>
  <sheetData>
    <row r="1" spans="1:11" ht="80.099999999999994" customHeight="1">
      <c r="A1" s="94" t="s">
        <v>87</v>
      </c>
      <c r="B1" s="94"/>
      <c r="C1" s="94"/>
      <c r="D1" s="94"/>
      <c r="E1" s="94"/>
      <c r="F1" s="94"/>
      <c r="G1" s="94"/>
      <c r="H1" s="94"/>
      <c r="I1" s="94"/>
      <c r="J1" s="94"/>
      <c r="K1" s="94"/>
    </row>
    <row r="2" spans="1:11" ht="40.15" customHeight="1">
      <c r="A2" s="43"/>
      <c r="B2" s="43"/>
      <c r="C2" s="43"/>
      <c r="D2" s="43"/>
      <c r="E2" s="43"/>
      <c r="F2" s="43"/>
      <c r="G2" s="43"/>
      <c r="H2" s="43"/>
      <c r="I2" s="43"/>
      <c r="J2" s="43"/>
      <c r="K2" s="43"/>
    </row>
    <row r="3" spans="1:11" ht="90" customHeight="1">
      <c r="A3" s="44" t="s">
        <v>88</v>
      </c>
      <c r="B3" s="44" t="s">
        <v>89</v>
      </c>
      <c r="C3" s="44" t="s">
        <v>90</v>
      </c>
      <c r="D3" s="44" t="s">
        <v>91</v>
      </c>
      <c r="E3" s="44" t="s">
        <v>92</v>
      </c>
      <c r="F3" s="26" t="s">
        <v>93</v>
      </c>
      <c r="G3" s="44" t="s">
        <v>94</v>
      </c>
      <c r="H3" s="44" t="s">
        <v>95</v>
      </c>
      <c r="I3" s="44" t="s">
        <v>96</v>
      </c>
      <c r="J3" s="44" t="s">
        <v>97</v>
      </c>
      <c r="K3" s="44" t="s">
        <v>98</v>
      </c>
    </row>
    <row r="4" spans="1:11" ht="249.6" customHeight="1">
      <c r="A4" s="92">
        <v>1</v>
      </c>
      <c r="B4" s="92" t="s">
        <v>174</v>
      </c>
      <c r="C4" s="92" t="s">
        <v>175</v>
      </c>
      <c r="D4" s="92" t="s">
        <v>18</v>
      </c>
      <c r="E4" s="92" t="s">
        <v>176</v>
      </c>
      <c r="F4" s="103">
        <v>8004170</v>
      </c>
      <c r="G4" s="103">
        <v>6083169.2000000002</v>
      </c>
      <c r="H4" s="103">
        <v>1921000.7999999998</v>
      </c>
      <c r="I4" s="103">
        <v>1900000</v>
      </c>
      <c r="J4" s="117" t="s">
        <v>284</v>
      </c>
      <c r="K4" s="92" t="s">
        <v>0</v>
      </c>
    </row>
    <row r="5" spans="1:11" ht="67.150000000000006" customHeight="1">
      <c r="A5" s="92"/>
      <c r="B5" s="92"/>
      <c r="C5" s="92"/>
      <c r="D5" s="92"/>
      <c r="E5" s="92"/>
      <c r="F5" s="103"/>
      <c r="G5" s="103"/>
      <c r="H5" s="103"/>
      <c r="I5" s="103"/>
      <c r="J5" s="105"/>
      <c r="K5" s="92"/>
    </row>
    <row r="6" spans="1:11" ht="196.9" customHeight="1">
      <c r="A6" s="92" t="s">
        <v>15</v>
      </c>
      <c r="B6" s="92" t="s">
        <v>174</v>
      </c>
      <c r="C6" s="92" t="s">
        <v>177</v>
      </c>
      <c r="D6" s="92" t="s">
        <v>18</v>
      </c>
      <c r="E6" s="92" t="s">
        <v>178</v>
      </c>
      <c r="F6" s="103">
        <v>4630000</v>
      </c>
      <c r="G6" s="114">
        <v>3518800</v>
      </c>
      <c r="H6" s="114">
        <v>1111200</v>
      </c>
      <c r="I6" s="103">
        <v>1520000</v>
      </c>
      <c r="J6" s="117" t="s">
        <v>285</v>
      </c>
      <c r="K6" s="92" t="s">
        <v>0</v>
      </c>
    </row>
    <row r="7" spans="1:11" ht="9.6" customHeight="1">
      <c r="A7" s="92"/>
      <c r="B7" s="92"/>
      <c r="C7" s="92"/>
      <c r="D7" s="92"/>
      <c r="E7" s="92"/>
      <c r="F7" s="103"/>
      <c r="G7" s="116"/>
      <c r="H7" s="116"/>
      <c r="I7" s="103"/>
      <c r="J7" s="105"/>
      <c r="K7" s="92"/>
    </row>
    <row r="8" spans="1:11" ht="409.15" customHeight="1">
      <c r="A8" s="92" t="s">
        <v>16</v>
      </c>
      <c r="B8" s="92" t="s">
        <v>174</v>
      </c>
      <c r="C8" s="92" t="s">
        <v>179</v>
      </c>
      <c r="D8" s="92" t="s">
        <v>18</v>
      </c>
      <c r="E8" s="92" t="s">
        <v>180</v>
      </c>
      <c r="F8" s="103">
        <v>4745711</v>
      </c>
      <c r="G8" s="103">
        <v>3606740.36</v>
      </c>
      <c r="H8" s="103">
        <v>1138970.6399999999</v>
      </c>
      <c r="I8" s="103">
        <v>2280000</v>
      </c>
      <c r="J8" s="131" t="s">
        <v>286</v>
      </c>
      <c r="K8" s="92" t="s">
        <v>0</v>
      </c>
    </row>
    <row r="9" spans="1:11" ht="300" hidden="1" customHeight="1">
      <c r="A9" s="92"/>
      <c r="B9" s="92"/>
      <c r="C9" s="92"/>
      <c r="D9" s="92"/>
      <c r="E9" s="92"/>
      <c r="F9" s="103"/>
      <c r="G9" s="103"/>
      <c r="H9" s="103"/>
      <c r="I9" s="103"/>
      <c r="J9" s="131"/>
      <c r="K9" s="92"/>
    </row>
    <row r="10" spans="1:11" ht="199.15" customHeight="1">
      <c r="A10" s="106" t="s">
        <v>17</v>
      </c>
      <c r="B10" s="106" t="s">
        <v>174</v>
      </c>
      <c r="C10" s="106" t="s">
        <v>181</v>
      </c>
      <c r="D10" s="106" t="s">
        <v>18</v>
      </c>
      <c r="E10" s="106" t="s">
        <v>182</v>
      </c>
      <c r="F10" s="114">
        <v>4000000</v>
      </c>
      <c r="G10" s="114">
        <v>3040000</v>
      </c>
      <c r="H10" s="114">
        <v>960000</v>
      </c>
      <c r="I10" s="114">
        <v>1368000</v>
      </c>
      <c r="J10" s="117" t="s">
        <v>287</v>
      </c>
      <c r="K10" s="106" t="s">
        <v>0</v>
      </c>
    </row>
    <row r="11" spans="1:11" ht="300" hidden="1" customHeight="1">
      <c r="A11" s="107"/>
      <c r="B11" s="107"/>
      <c r="C11" s="107"/>
      <c r="D11" s="107"/>
      <c r="E11" s="107"/>
      <c r="F11" s="115"/>
      <c r="G11" s="115"/>
      <c r="H11" s="115"/>
      <c r="I11" s="115"/>
      <c r="J11" s="118"/>
      <c r="K11" s="107"/>
    </row>
    <row r="12" spans="1:11" ht="151.15" customHeight="1">
      <c r="A12" s="108"/>
      <c r="B12" s="108"/>
      <c r="C12" s="108"/>
      <c r="D12" s="108"/>
      <c r="E12" s="108"/>
      <c r="F12" s="116"/>
      <c r="G12" s="116"/>
      <c r="H12" s="116"/>
      <c r="I12" s="116"/>
      <c r="J12" s="105"/>
      <c r="K12" s="108"/>
    </row>
    <row r="13" spans="1:11" ht="408" customHeight="1">
      <c r="A13" s="106">
        <v>5</v>
      </c>
      <c r="B13" s="106" t="s">
        <v>174</v>
      </c>
      <c r="C13" s="106" t="s">
        <v>183</v>
      </c>
      <c r="D13" s="106" t="s">
        <v>18</v>
      </c>
      <c r="E13" s="106" t="s">
        <v>184</v>
      </c>
      <c r="F13" s="114">
        <v>4890000</v>
      </c>
      <c r="G13" s="114">
        <v>3716400</v>
      </c>
      <c r="H13" s="114">
        <v>1173600</v>
      </c>
      <c r="I13" s="114">
        <v>988000</v>
      </c>
      <c r="J13" s="117" t="s">
        <v>288</v>
      </c>
      <c r="K13" s="106" t="s">
        <v>0</v>
      </c>
    </row>
    <row r="14" spans="1:11" ht="91.15" customHeight="1">
      <c r="A14" s="108"/>
      <c r="B14" s="108"/>
      <c r="C14" s="108"/>
      <c r="D14" s="108"/>
      <c r="E14" s="108"/>
      <c r="F14" s="116"/>
      <c r="G14" s="116"/>
      <c r="H14" s="116"/>
      <c r="I14" s="116"/>
      <c r="J14" s="105"/>
      <c r="K14" s="108"/>
    </row>
    <row r="15" spans="1:11" ht="106.9" customHeight="1">
      <c r="A15" s="106">
        <v>6</v>
      </c>
      <c r="B15" s="106" t="s">
        <v>174</v>
      </c>
      <c r="C15" s="106" t="s">
        <v>185</v>
      </c>
      <c r="D15" s="106" t="s">
        <v>18</v>
      </c>
      <c r="E15" s="106" t="s">
        <v>186</v>
      </c>
      <c r="F15" s="114">
        <v>3000000</v>
      </c>
      <c r="G15" s="114">
        <v>2280000</v>
      </c>
      <c r="H15" s="114">
        <v>720000</v>
      </c>
      <c r="I15" s="114">
        <v>0</v>
      </c>
      <c r="J15" s="117" t="s">
        <v>289</v>
      </c>
      <c r="K15" s="106" t="s">
        <v>0</v>
      </c>
    </row>
    <row r="16" spans="1:11" ht="34.9" hidden="1" customHeight="1">
      <c r="A16" s="108"/>
      <c r="B16" s="108"/>
      <c r="C16" s="108"/>
      <c r="D16" s="108"/>
      <c r="E16" s="108"/>
      <c r="F16" s="116"/>
      <c r="G16" s="116"/>
      <c r="H16" s="116"/>
      <c r="I16" s="116"/>
      <c r="J16" s="105"/>
      <c r="K16" s="108"/>
    </row>
    <row r="17" spans="1:11" ht="201.6" customHeight="1">
      <c r="A17" s="106">
        <v>7</v>
      </c>
      <c r="B17" s="106" t="s">
        <v>174</v>
      </c>
      <c r="C17" s="106" t="s">
        <v>290</v>
      </c>
      <c r="D17" s="106" t="s">
        <v>291</v>
      </c>
      <c r="E17" s="106" t="s">
        <v>292</v>
      </c>
      <c r="F17" s="114">
        <v>10000000</v>
      </c>
      <c r="G17" s="114">
        <v>7600000</v>
      </c>
      <c r="H17" s="114">
        <v>2400000</v>
      </c>
      <c r="I17" s="114">
        <v>7600000</v>
      </c>
      <c r="J17" s="117" t="s">
        <v>293</v>
      </c>
      <c r="K17" s="181"/>
    </row>
    <row r="18" spans="1:11" ht="124.9" customHeight="1">
      <c r="A18" s="108"/>
      <c r="B18" s="108"/>
      <c r="C18" s="108"/>
      <c r="D18" s="108"/>
      <c r="E18" s="108"/>
      <c r="F18" s="116"/>
      <c r="G18" s="116"/>
      <c r="H18" s="116"/>
      <c r="I18" s="116"/>
      <c r="J18" s="105"/>
      <c r="K18" s="152"/>
    </row>
    <row r="19" spans="1:11" ht="39.950000000000003" customHeight="1">
      <c r="A19" s="160" t="s">
        <v>108</v>
      </c>
      <c r="B19" s="163"/>
      <c r="C19" s="163"/>
      <c r="D19" s="163"/>
      <c r="E19" s="164"/>
      <c r="F19" s="37">
        <v>29269881</v>
      </c>
      <c r="G19" s="37">
        <v>22245109.559999999</v>
      </c>
      <c r="H19" s="37">
        <v>7024771.4399999995</v>
      </c>
      <c r="I19" s="37">
        <f>SUM(I4:I18)</f>
        <v>15656000</v>
      </c>
      <c r="J19" s="48"/>
      <c r="K19" s="36"/>
    </row>
    <row r="20" spans="1:11" ht="39.950000000000003" customHeight="1">
      <c r="A20" s="92" t="s">
        <v>109</v>
      </c>
      <c r="B20" s="92"/>
      <c r="C20" s="92"/>
      <c r="D20" s="92"/>
      <c r="E20" s="92"/>
      <c r="F20" s="92"/>
      <c r="G20" s="92"/>
      <c r="H20" s="92"/>
      <c r="I20" s="92"/>
      <c r="J20" s="92"/>
      <c r="K20" s="92"/>
    </row>
    <row r="21" spans="1:11" ht="97.5" customHeight="1">
      <c r="A21" s="93" t="s">
        <v>0</v>
      </c>
      <c r="B21" s="93"/>
      <c r="C21" s="93"/>
      <c r="D21" s="93"/>
      <c r="E21" s="93"/>
      <c r="F21" s="93"/>
      <c r="G21" s="93"/>
      <c r="H21" s="93"/>
      <c r="I21" s="93"/>
      <c r="J21" s="93"/>
      <c r="K21" s="93"/>
    </row>
  </sheetData>
  <mergeCells count="81">
    <mergeCell ref="J15:J16"/>
    <mergeCell ref="K15:K16"/>
    <mergeCell ref="A19:E19"/>
    <mergeCell ref="A20:K20"/>
    <mergeCell ref="A21:K21"/>
    <mergeCell ref="F17:F18"/>
    <mergeCell ref="G17:G18"/>
    <mergeCell ref="H17:H18"/>
    <mergeCell ref="I17:I18"/>
    <mergeCell ref="J17:J18"/>
    <mergeCell ref="K17:K18"/>
    <mergeCell ref="A17:A18"/>
    <mergeCell ref="B17:B18"/>
    <mergeCell ref="C17:C18"/>
    <mergeCell ref="D17:D18"/>
    <mergeCell ref="E17:E18"/>
    <mergeCell ref="A15:A16"/>
    <mergeCell ref="B15:B16"/>
    <mergeCell ref="C15:C16"/>
    <mergeCell ref="D15:D16"/>
    <mergeCell ref="E15:E16"/>
    <mergeCell ref="F15:F16"/>
    <mergeCell ref="F13:F14"/>
    <mergeCell ref="G13:G14"/>
    <mergeCell ref="H13:H14"/>
    <mergeCell ref="I13:I14"/>
    <mergeCell ref="G15:G16"/>
    <mergeCell ref="H15:H16"/>
    <mergeCell ref="I15:I16"/>
    <mergeCell ref="J13:J14"/>
    <mergeCell ref="K13:K14"/>
    <mergeCell ref="G10:G12"/>
    <mergeCell ref="H10:H12"/>
    <mergeCell ref="I10:I12"/>
    <mergeCell ref="J10:J12"/>
    <mergeCell ref="K10:K12"/>
    <mergeCell ref="F10:F12"/>
    <mergeCell ref="A13:A14"/>
    <mergeCell ref="B13:B14"/>
    <mergeCell ref="C13:C14"/>
    <mergeCell ref="D13:D14"/>
    <mergeCell ref="E13:E14"/>
    <mergeCell ref="A10:A12"/>
    <mergeCell ref="B10:B12"/>
    <mergeCell ref="C10:C12"/>
    <mergeCell ref="D10:D12"/>
    <mergeCell ref="E10:E12"/>
    <mergeCell ref="K6:K7"/>
    <mergeCell ref="A8:A9"/>
    <mergeCell ref="B8:B9"/>
    <mergeCell ref="C8:C9"/>
    <mergeCell ref="D8:D9"/>
    <mergeCell ref="E8:E9"/>
    <mergeCell ref="F8:F9"/>
    <mergeCell ref="G8:G9"/>
    <mergeCell ref="H8:H9"/>
    <mergeCell ref="I8:I9"/>
    <mergeCell ref="J8:J9"/>
    <mergeCell ref="K8:K9"/>
    <mergeCell ref="F6:F7"/>
    <mergeCell ref="G6:G7"/>
    <mergeCell ref="H6:H7"/>
    <mergeCell ref="I6:I7"/>
    <mergeCell ref="J6:J7"/>
    <mergeCell ref="A6:A7"/>
    <mergeCell ref="B6:B7"/>
    <mergeCell ref="C6:C7"/>
    <mergeCell ref="D6:D7"/>
    <mergeCell ref="E6:E7"/>
    <mergeCell ref="A1:K1"/>
    <mergeCell ref="A4:A5"/>
    <mergeCell ref="B4:B5"/>
    <mergeCell ref="C4:C5"/>
    <mergeCell ref="D4:D5"/>
    <mergeCell ref="E4:E5"/>
    <mergeCell ref="F4:F5"/>
    <mergeCell ref="G4:G5"/>
    <mergeCell ref="H4:H5"/>
    <mergeCell ref="I4:I5"/>
    <mergeCell ref="J4:J5"/>
    <mergeCell ref="K4:K5"/>
  </mergeCells>
  <phoneticPr fontId="1" type="noConversion"/>
  <printOptions horizontalCentered="1"/>
  <pageMargins left="0.39370078740157483" right="0.39370078740157483" top="0.59055118110236227" bottom="0.59055118110236227" header="0.51181102362204722" footer="0.51181102362204722"/>
  <pageSetup paperSize="8" scale="70" fitToHeight="2" orientation="portrait" r:id="rId1"/>
  <headerFooter alignWithMargins="0"/>
</worksheet>
</file>

<file path=xl/worksheets/sheet14.xml><?xml version="1.0" encoding="utf-8"?>
<worksheet xmlns="http://schemas.openxmlformats.org/spreadsheetml/2006/main" xmlns:r="http://schemas.openxmlformats.org/officeDocument/2006/relationships">
  <sheetPr>
    <tabColor rgb="FFFFFF00"/>
  </sheetPr>
  <dimension ref="A1:K16"/>
  <sheetViews>
    <sheetView view="pageBreakPreview" zoomScale="60" zoomScaleNormal="40" workbookViewId="0">
      <selection activeCell="K14" sqref="A1:K14"/>
    </sheetView>
  </sheetViews>
  <sheetFormatPr defaultColWidth="9" defaultRowHeight="16.5"/>
  <cols>
    <col min="1" max="1" width="5.25" style="1" customWidth="1"/>
    <col min="2" max="2" width="8.5" style="1" customWidth="1"/>
    <col min="3" max="3" width="9.25" style="1" customWidth="1"/>
    <col min="4" max="4" width="5.625" style="1" customWidth="1"/>
    <col min="5" max="5" width="24.625" style="1" customWidth="1"/>
    <col min="6" max="6" width="13.375" style="2" customWidth="1"/>
    <col min="7" max="7" width="14.875" style="1" customWidth="1"/>
    <col min="8" max="8" width="13.5" style="1" customWidth="1"/>
    <col min="9" max="9" width="12.625" style="1" customWidth="1"/>
    <col min="10" max="10" width="68" style="1" customWidth="1"/>
    <col min="11" max="16384" width="9" style="1"/>
  </cols>
  <sheetData>
    <row r="1" spans="1:11" ht="80.099999999999994" customHeight="1">
      <c r="A1" s="94" t="s">
        <v>87</v>
      </c>
      <c r="B1" s="94"/>
      <c r="C1" s="94"/>
      <c r="D1" s="94"/>
      <c r="E1" s="94"/>
      <c r="F1" s="94"/>
      <c r="G1" s="94"/>
      <c r="H1" s="94"/>
      <c r="I1" s="94"/>
      <c r="J1" s="94"/>
      <c r="K1" s="94"/>
    </row>
    <row r="2" spans="1:11" ht="41.45" customHeight="1">
      <c r="A2" s="4"/>
      <c r="B2" s="4"/>
      <c r="C2" s="5"/>
      <c r="D2" s="5"/>
      <c r="E2" s="5"/>
      <c r="F2" s="5"/>
      <c r="G2" s="5"/>
      <c r="H2" s="5"/>
      <c r="I2" s="5"/>
      <c r="J2" s="12"/>
      <c r="K2" s="11"/>
    </row>
    <row r="3" spans="1:11" ht="90" customHeight="1">
      <c r="A3" s="6" t="s">
        <v>88</v>
      </c>
      <c r="B3" s="6" t="s">
        <v>89</v>
      </c>
      <c r="C3" s="6" t="s">
        <v>90</v>
      </c>
      <c r="D3" s="6" t="s">
        <v>91</v>
      </c>
      <c r="E3" s="6" t="s">
        <v>92</v>
      </c>
      <c r="F3" s="7" t="s">
        <v>93</v>
      </c>
      <c r="G3" s="6" t="s">
        <v>94</v>
      </c>
      <c r="H3" s="6" t="s">
        <v>95</v>
      </c>
      <c r="I3" s="6" t="s">
        <v>96</v>
      </c>
      <c r="J3" s="6" t="s">
        <v>97</v>
      </c>
      <c r="K3" s="6" t="s">
        <v>98</v>
      </c>
    </row>
    <row r="4" spans="1:11" ht="409.6" customHeight="1">
      <c r="A4" s="92">
        <v>1</v>
      </c>
      <c r="B4" s="95" t="s">
        <v>40</v>
      </c>
      <c r="C4" s="97" t="s">
        <v>116</v>
      </c>
      <c r="D4" s="97" t="s">
        <v>214</v>
      </c>
      <c r="E4" s="97" t="s">
        <v>117</v>
      </c>
      <c r="F4" s="99">
        <v>82000000</v>
      </c>
      <c r="G4" s="99">
        <v>62320000</v>
      </c>
      <c r="H4" s="101">
        <v>19680000</v>
      </c>
      <c r="I4" s="103">
        <v>38000000</v>
      </c>
      <c r="J4" s="117" t="s">
        <v>261</v>
      </c>
      <c r="K4" s="92" t="s">
        <v>0</v>
      </c>
    </row>
    <row r="5" spans="1:11" ht="319.5" hidden="1" customHeight="1">
      <c r="A5" s="92"/>
      <c r="B5" s="96" t="s">
        <v>40</v>
      </c>
      <c r="C5" s="98" t="s">
        <v>42</v>
      </c>
      <c r="D5" s="98" t="s">
        <v>30</v>
      </c>
      <c r="E5" s="98" t="s">
        <v>43</v>
      </c>
      <c r="F5" s="100">
        <v>3663037</v>
      </c>
      <c r="G5" s="100">
        <v>2820538</v>
      </c>
      <c r="H5" s="102">
        <v>842499</v>
      </c>
      <c r="I5" s="103"/>
      <c r="J5" s="105"/>
      <c r="K5" s="92"/>
    </row>
    <row r="6" spans="1:11" ht="138.75" customHeight="1">
      <c r="A6" s="92" t="s">
        <v>15</v>
      </c>
      <c r="B6" s="95" t="s">
        <v>40</v>
      </c>
      <c r="C6" s="97" t="s">
        <v>118</v>
      </c>
      <c r="D6" s="97" t="s">
        <v>18</v>
      </c>
      <c r="E6" s="97" t="s">
        <v>119</v>
      </c>
      <c r="F6" s="99">
        <v>10000000</v>
      </c>
      <c r="G6" s="99">
        <v>7600000</v>
      </c>
      <c r="H6" s="101">
        <v>2400000</v>
      </c>
      <c r="I6" s="103">
        <v>0</v>
      </c>
      <c r="J6" s="117" t="s">
        <v>255</v>
      </c>
      <c r="K6" s="92" t="s">
        <v>0</v>
      </c>
    </row>
    <row r="7" spans="1:11" ht="102" customHeight="1">
      <c r="A7" s="92"/>
      <c r="B7" s="96" t="s">
        <v>40</v>
      </c>
      <c r="C7" s="98" t="s">
        <v>42</v>
      </c>
      <c r="D7" s="98" t="s">
        <v>30</v>
      </c>
      <c r="E7" s="98" t="s">
        <v>43</v>
      </c>
      <c r="F7" s="100">
        <v>3663037</v>
      </c>
      <c r="G7" s="100">
        <v>2820539</v>
      </c>
      <c r="H7" s="102">
        <v>842500</v>
      </c>
      <c r="I7" s="103"/>
      <c r="J7" s="105"/>
      <c r="K7" s="92"/>
    </row>
    <row r="8" spans="1:11" ht="65.25" customHeight="1">
      <c r="A8" s="92" t="s">
        <v>16</v>
      </c>
      <c r="B8" s="95" t="s">
        <v>40</v>
      </c>
      <c r="C8" s="97" t="s">
        <v>46</v>
      </c>
      <c r="D8" s="97" t="s">
        <v>18</v>
      </c>
      <c r="E8" s="97" t="s">
        <v>120</v>
      </c>
      <c r="F8" s="99">
        <v>7000000</v>
      </c>
      <c r="G8" s="99">
        <v>5320000</v>
      </c>
      <c r="H8" s="101">
        <v>1680000</v>
      </c>
      <c r="I8" s="103">
        <v>0</v>
      </c>
      <c r="J8" s="117" t="s">
        <v>256</v>
      </c>
      <c r="K8" s="92" t="s">
        <v>0</v>
      </c>
    </row>
    <row r="9" spans="1:11" ht="102" customHeight="1">
      <c r="A9" s="92"/>
      <c r="B9" s="96" t="s">
        <v>40</v>
      </c>
      <c r="C9" s="98" t="s">
        <v>44</v>
      </c>
      <c r="D9" s="98" t="s">
        <v>41</v>
      </c>
      <c r="E9" s="98" t="s">
        <v>45</v>
      </c>
      <c r="F9" s="100">
        <v>6600000</v>
      </c>
      <c r="G9" s="100">
        <v>2820540</v>
      </c>
      <c r="H9" s="102">
        <v>842501</v>
      </c>
      <c r="I9" s="103"/>
      <c r="J9" s="105"/>
      <c r="K9" s="92"/>
    </row>
    <row r="10" spans="1:11" ht="64.5" customHeight="1">
      <c r="A10" s="92" t="s">
        <v>17</v>
      </c>
      <c r="B10" s="95" t="s">
        <v>40</v>
      </c>
      <c r="C10" s="97" t="s">
        <v>121</v>
      </c>
      <c r="D10" s="97" t="s">
        <v>30</v>
      </c>
      <c r="E10" s="97" t="s">
        <v>122</v>
      </c>
      <c r="F10" s="99">
        <v>3500000</v>
      </c>
      <c r="G10" s="99">
        <v>2660000</v>
      </c>
      <c r="H10" s="101">
        <v>840000</v>
      </c>
      <c r="I10" s="103">
        <v>0</v>
      </c>
      <c r="J10" s="117" t="s">
        <v>256</v>
      </c>
      <c r="K10" s="92" t="s">
        <v>0</v>
      </c>
    </row>
    <row r="11" spans="1:11" ht="99.75" customHeight="1">
      <c r="A11" s="92"/>
      <c r="B11" s="96" t="s">
        <v>40</v>
      </c>
      <c r="C11" s="98" t="s">
        <v>46</v>
      </c>
      <c r="D11" s="98" t="s">
        <v>41</v>
      </c>
      <c r="E11" s="98" t="s">
        <v>47</v>
      </c>
      <c r="F11" s="100">
        <v>12980000</v>
      </c>
      <c r="G11" s="100">
        <v>2820541</v>
      </c>
      <c r="H11" s="102">
        <v>842502</v>
      </c>
      <c r="I11" s="103"/>
      <c r="J11" s="105"/>
      <c r="K11" s="92"/>
    </row>
    <row r="12" spans="1:11" ht="57.75" customHeight="1">
      <c r="A12" s="92">
        <v>5</v>
      </c>
      <c r="B12" s="95" t="s">
        <v>40</v>
      </c>
      <c r="C12" s="97" t="s">
        <v>123</v>
      </c>
      <c r="D12" s="97" t="s">
        <v>30</v>
      </c>
      <c r="E12" s="97" t="s">
        <v>124</v>
      </c>
      <c r="F12" s="99">
        <v>30000000</v>
      </c>
      <c r="G12" s="99">
        <v>10000000</v>
      </c>
      <c r="H12" s="101">
        <v>20000000</v>
      </c>
      <c r="I12" s="103">
        <v>0</v>
      </c>
      <c r="J12" s="117" t="s">
        <v>256</v>
      </c>
      <c r="K12" s="92" t="s">
        <v>0</v>
      </c>
    </row>
    <row r="13" spans="1:11" ht="109.5" customHeight="1">
      <c r="A13" s="92"/>
      <c r="B13" s="96" t="s">
        <v>40</v>
      </c>
      <c r="C13" s="98" t="s">
        <v>46</v>
      </c>
      <c r="D13" s="98" t="s">
        <v>41</v>
      </c>
      <c r="E13" s="98" t="s">
        <v>47</v>
      </c>
      <c r="F13" s="100">
        <v>12980000</v>
      </c>
      <c r="G13" s="100">
        <v>2820542</v>
      </c>
      <c r="H13" s="102">
        <v>842503</v>
      </c>
      <c r="I13" s="103"/>
      <c r="J13" s="105"/>
      <c r="K13" s="92"/>
    </row>
    <row r="14" spans="1:11" ht="39.950000000000003" customHeight="1">
      <c r="A14" s="92" t="s">
        <v>108</v>
      </c>
      <c r="B14" s="92"/>
      <c r="C14" s="92"/>
      <c r="D14" s="92"/>
      <c r="E14" s="92"/>
      <c r="F14" s="9">
        <v>132500000</v>
      </c>
      <c r="G14" s="9">
        <v>87900000</v>
      </c>
      <c r="H14" s="9">
        <v>44600000</v>
      </c>
      <c r="I14" s="37">
        <f>SUM(I4:I13)</f>
        <v>38000000</v>
      </c>
      <c r="J14" s="10"/>
      <c r="K14" s="8"/>
    </row>
    <row r="15" spans="1:11" ht="39.950000000000003" customHeight="1">
      <c r="A15" s="92" t="s">
        <v>109</v>
      </c>
      <c r="B15" s="92"/>
      <c r="C15" s="92"/>
      <c r="D15" s="92"/>
      <c r="E15" s="92"/>
      <c r="F15" s="92"/>
      <c r="G15" s="92"/>
      <c r="H15" s="92"/>
      <c r="I15" s="92"/>
      <c r="J15" s="92"/>
      <c r="K15" s="92"/>
    </row>
    <row r="16" spans="1:11" ht="97.5" customHeight="1">
      <c r="A16" s="93" t="s">
        <v>0</v>
      </c>
      <c r="B16" s="93"/>
      <c r="C16" s="93"/>
      <c r="D16" s="93"/>
      <c r="E16" s="93"/>
      <c r="F16" s="93"/>
      <c r="G16" s="93"/>
      <c r="H16" s="93"/>
      <c r="I16" s="93"/>
      <c r="J16" s="93"/>
      <c r="K16" s="93"/>
    </row>
  </sheetData>
  <mergeCells count="59">
    <mergeCell ref="A15:K15"/>
    <mergeCell ref="H8:H9"/>
    <mergeCell ref="I8:I9"/>
    <mergeCell ref="F8:F9"/>
    <mergeCell ref="G8:G9"/>
    <mergeCell ref="E8:E9"/>
    <mergeCell ref="E10:E11"/>
    <mergeCell ref="H12:H13"/>
    <mergeCell ref="C10:C11"/>
    <mergeCell ref="C12:C13"/>
    <mergeCell ref="D12:D13"/>
    <mergeCell ref="I12:I13"/>
    <mergeCell ref="D10:D11"/>
    <mergeCell ref="K12:K13"/>
    <mergeCell ref="J10:J11"/>
    <mergeCell ref="K10:K11"/>
    <mergeCell ref="J12:J13"/>
    <mergeCell ref="A12:A13"/>
    <mergeCell ref="B12:B13"/>
    <mergeCell ref="A8:A9"/>
    <mergeCell ref="B8:B9"/>
    <mergeCell ref="A10:A11"/>
    <mergeCell ref="B10:B11"/>
    <mergeCell ref="F10:F11"/>
    <mergeCell ref="E12:E13"/>
    <mergeCell ref="F12:F13"/>
    <mergeCell ref="G10:G11"/>
    <mergeCell ref="G12:G13"/>
    <mergeCell ref="A16:K16"/>
    <mergeCell ref="A14:E14"/>
    <mergeCell ref="A6:A7"/>
    <mergeCell ref="B6:B7"/>
    <mergeCell ref="C6:C7"/>
    <mergeCell ref="D6:D7"/>
    <mergeCell ref="K8:K9"/>
    <mergeCell ref="I6:I7"/>
    <mergeCell ref="K6:K7"/>
    <mergeCell ref="J6:J7"/>
    <mergeCell ref="C8:C9"/>
    <mergeCell ref="D8:D9"/>
    <mergeCell ref="H10:H11"/>
    <mergeCell ref="I10:I11"/>
    <mergeCell ref="J8:J9"/>
    <mergeCell ref="E6:E7"/>
    <mergeCell ref="F6:F7"/>
    <mergeCell ref="H6:H7"/>
    <mergeCell ref="G6:G7"/>
    <mergeCell ref="A1:K1"/>
    <mergeCell ref="A4:A5"/>
    <mergeCell ref="B4:B5"/>
    <mergeCell ref="C4:C5"/>
    <mergeCell ref="D4:D5"/>
    <mergeCell ref="E4:E5"/>
    <mergeCell ref="F4:F5"/>
    <mergeCell ref="K4:K5"/>
    <mergeCell ref="I4:I5"/>
    <mergeCell ref="J4:J5"/>
    <mergeCell ref="G4:G5"/>
    <mergeCell ref="H4:H5"/>
  </mergeCells>
  <phoneticPr fontId="1" type="noConversion"/>
  <printOptions horizontalCentered="1"/>
  <pageMargins left="0.39370078740157483" right="0.39370078740157483" top="0.59055118110236227" bottom="0.59055118110236227" header="0.51181102362204722" footer="0.51181102362204722"/>
  <pageSetup paperSize="8" scale="70" orientation="portrait" r:id="rId1"/>
  <headerFooter alignWithMargins="0"/>
</worksheet>
</file>

<file path=xl/worksheets/sheet15.xml><?xml version="1.0" encoding="utf-8"?>
<worksheet xmlns="http://schemas.openxmlformats.org/spreadsheetml/2006/main" xmlns:r="http://schemas.openxmlformats.org/officeDocument/2006/relationships">
  <sheetPr>
    <tabColor rgb="FFFFFF00"/>
  </sheetPr>
  <dimension ref="A1:K11"/>
  <sheetViews>
    <sheetView view="pageBreakPreview" zoomScale="60" zoomScaleNormal="40" workbookViewId="0">
      <selection activeCell="K9" sqref="A1:K9"/>
    </sheetView>
  </sheetViews>
  <sheetFormatPr defaultColWidth="9" defaultRowHeight="16.5"/>
  <cols>
    <col min="1" max="1" width="5.25" style="1" customWidth="1"/>
    <col min="2" max="2" width="8.5" style="1" customWidth="1"/>
    <col min="3" max="3" width="9.25" style="1" customWidth="1"/>
    <col min="4" max="4" width="5.625" style="1" customWidth="1"/>
    <col min="5" max="5" width="24.625" style="1" customWidth="1"/>
    <col min="6" max="6" width="13.375" style="2" customWidth="1"/>
    <col min="7" max="7" width="14.875" style="1" customWidth="1"/>
    <col min="8" max="8" width="13.5" style="1" customWidth="1"/>
    <col min="9" max="9" width="12.625" style="1" customWidth="1"/>
    <col min="10" max="10" width="68" style="1" customWidth="1"/>
    <col min="11" max="16384" width="9" style="1"/>
  </cols>
  <sheetData>
    <row r="1" spans="1:11" ht="80.099999999999994" customHeight="1">
      <c r="A1" s="94" t="s">
        <v>87</v>
      </c>
      <c r="B1" s="94"/>
      <c r="C1" s="94"/>
      <c r="D1" s="94"/>
      <c r="E1" s="94"/>
      <c r="F1" s="94"/>
      <c r="G1" s="94"/>
      <c r="H1" s="94"/>
      <c r="I1" s="94"/>
      <c r="J1" s="94"/>
      <c r="K1" s="94"/>
    </row>
    <row r="2" spans="1:11" ht="41.45" customHeight="1">
      <c r="A2" s="23"/>
      <c r="B2" s="23"/>
      <c r="C2" s="24"/>
      <c r="D2" s="24"/>
      <c r="E2" s="24"/>
      <c r="F2" s="24"/>
      <c r="G2" s="24"/>
      <c r="H2" s="24"/>
      <c r="I2" s="24"/>
      <c r="J2" s="31"/>
      <c r="K2" s="30"/>
    </row>
    <row r="3" spans="1:11" ht="90" customHeight="1">
      <c r="A3" s="25" t="s">
        <v>88</v>
      </c>
      <c r="B3" s="25" t="s">
        <v>89</v>
      </c>
      <c r="C3" s="25" t="s">
        <v>90</v>
      </c>
      <c r="D3" s="25" t="s">
        <v>91</v>
      </c>
      <c r="E3" s="25" t="s">
        <v>92</v>
      </c>
      <c r="F3" s="26" t="s">
        <v>93</v>
      </c>
      <c r="G3" s="25" t="s">
        <v>94</v>
      </c>
      <c r="H3" s="25" t="s">
        <v>95</v>
      </c>
      <c r="I3" s="25" t="s">
        <v>96</v>
      </c>
      <c r="J3" s="25" t="s">
        <v>97</v>
      </c>
      <c r="K3" s="25" t="s">
        <v>98</v>
      </c>
    </row>
    <row r="4" spans="1:11" ht="408" customHeight="1">
      <c r="A4" s="95">
        <v>1</v>
      </c>
      <c r="B4" s="97" t="s">
        <v>244</v>
      </c>
      <c r="C4" s="97" t="s">
        <v>245</v>
      </c>
      <c r="D4" s="97" t="s">
        <v>246</v>
      </c>
      <c r="E4" s="97" t="s">
        <v>247</v>
      </c>
      <c r="F4" s="101">
        <v>107210000</v>
      </c>
      <c r="G4" s="101">
        <v>81479600</v>
      </c>
      <c r="H4" s="101">
        <v>25730400</v>
      </c>
      <c r="I4" s="101">
        <v>40128000</v>
      </c>
      <c r="J4" s="117" t="s">
        <v>260</v>
      </c>
      <c r="K4" s="106" t="s">
        <v>0</v>
      </c>
    </row>
    <row r="5" spans="1:11" ht="408.75" customHeight="1">
      <c r="A5" s="109"/>
      <c r="B5" s="110"/>
      <c r="C5" s="110"/>
      <c r="D5" s="110"/>
      <c r="E5" s="110"/>
      <c r="F5" s="113"/>
      <c r="G5" s="113"/>
      <c r="H5" s="113"/>
      <c r="I5" s="113"/>
      <c r="J5" s="182"/>
      <c r="K5" s="107"/>
    </row>
    <row r="6" spans="1:11" s="33" customFormat="1" ht="87.75" customHeight="1">
      <c r="A6" s="186"/>
      <c r="B6" s="185"/>
      <c r="C6" s="185"/>
      <c r="D6" s="185"/>
      <c r="E6" s="185"/>
      <c r="F6" s="184"/>
      <c r="G6" s="184"/>
      <c r="H6" s="184"/>
      <c r="I6" s="184"/>
      <c r="J6" s="183"/>
      <c r="K6" s="152"/>
    </row>
    <row r="7" spans="1:11" ht="70.5" customHeight="1">
      <c r="A7" s="92" t="s">
        <v>15</v>
      </c>
      <c r="B7" s="95" t="s">
        <v>244</v>
      </c>
      <c r="C7" s="97" t="s">
        <v>248</v>
      </c>
      <c r="D7" s="97" t="s">
        <v>249</v>
      </c>
      <c r="E7" s="97" t="s">
        <v>250</v>
      </c>
      <c r="F7" s="99">
        <v>59530000</v>
      </c>
      <c r="G7" s="99">
        <v>45242800</v>
      </c>
      <c r="H7" s="99">
        <v>14287200</v>
      </c>
      <c r="I7" s="103">
        <v>0</v>
      </c>
      <c r="J7" s="117" t="s">
        <v>257</v>
      </c>
      <c r="K7" s="92" t="s">
        <v>0</v>
      </c>
    </row>
    <row r="8" spans="1:11" ht="67.5" customHeight="1">
      <c r="A8" s="92"/>
      <c r="B8" s="96"/>
      <c r="C8" s="98" t="s">
        <v>20</v>
      </c>
      <c r="D8" s="98" t="s">
        <v>18</v>
      </c>
      <c r="E8" s="98" t="s">
        <v>21</v>
      </c>
      <c r="F8" s="100"/>
      <c r="G8" s="100"/>
      <c r="H8" s="100"/>
      <c r="I8" s="103"/>
      <c r="J8" s="105"/>
      <c r="K8" s="92"/>
    </row>
    <row r="9" spans="1:11" ht="39.950000000000003" customHeight="1">
      <c r="A9" s="92" t="s">
        <v>108</v>
      </c>
      <c r="B9" s="92"/>
      <c r="C9" s="92"/>
      <c r="D9" s="92"/>
      <c r="E9" s="92"/>
      <c r="F9" s="28">
        <v>166740000</v>
      </c>
      <c r="G9" s="28">
        <v>126722400</v>
      </c>
      <c r="H9" s="28">
        <v>40017600</v>
      </c>
      <c r="I9" s="28">
        <f>SUM(I4:I8)</f>
        <v>40128000</v>
      </c>
      <c r="J9" s="29"/>
      <c r="K9" s="27"/>
    </row>
    <row r="10" spans="1:11" ht="39.950000000000003" customHeight="1">
      <c r="A10" s="92" t="s">
        <v>109</v>
      </c>
      <c r="B10" s="92"/>
      <c r="C10" s="92"/>
      <c r="D10" s="92"/>
      <c r="E10" s="92"/>
      <c r="F10" s="92"/>
      <c r="G10" s="92"/>
      <c r="H10" s="92"/>
      <c r="I10" s="92"/>
      <c r="J10" s="92"/>
      <c r="K10" s="92"/>
    </row>
    <row r="11" spans="1:11" ht="97.5" customHeight="1">
      <c r="A11" s="93" t="s">
        <v>0</v>
      </c>
      <c r="B11" s="93"/>
      <c r="C11" s="93"/>
      <c r="D11" s="93"/>
      <c r="E11" s="93"/>
      <c r="F11" s="93"/>
      <c r="G11" s="93"/>
      <c r="H11" s="93"/>
      <c r="I11" s="93"/>
      <c r="J11" s="93"/>
      <c r="K11" s="93"/>
    </row>
  </sheetData>
  <mergeCells count="26">
    <mergeCell ref="A11:K11"/>
    <mergeCell ref="A9:E9"/>
    <mergeCell ref="A10:K10"/>
    <mergeCell ref="G7:G8"/>
    <mergeCell ref="E7:E8"/>
    <mergeCell ref="H7:H8"/>
    <mergeCell ref="B7:B8"/>
    <mergeCell ref="I7:I8"/>
    <mergeCell ref="J7:J8"/>
    <mergeCell ref="K7:K8"/>
    <mergeCell ref="C7:C8"/>
    <mergeCell ref="A1:K1"/>
    <mergeCell ref="D7:D8"/>
    <mergeCell ref="A7:A8"/>
    <mergeCell ref="F7:F8"/>
    <mergeCell ref="J4:J6"/>
    <mergeCell ref="K4:K6"/>
    <mergeCell ref="I4:I6"/>
    <mergeCell ref="F4:F6"/>
    <mergeCell ref="G4:G6"/>
    <mergeCell ref="H4:H6"/>
    <mergeCell ref="E4:E6"/>
    <mergeCell ref="B4:B6"/>
    <mergeCell ref="C4:C6"/>
    <mergeCell ref="D4:D6"/>
    <mergeCell ref="A4:A6"/>
  </mergeCells>
  <phoneticPr fontId="1" type="noConversion"/>
  <printOptions horizontalCentered="1"/>
  <pageMargins left="0.39370078740157483" right="0.39370078740157483" top="0.59055118110236227" bottom="0.59055118110236227" header="0.51181102362204722" footer="0.51181102362204722"/>
  <pageSetup paperSize="8" scale="70"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rgb="FFFFFF00"/>
  </sheetPr>
  <dimension ref="A1:K19"/>
  <sheetViews>
    <sheetView view="pageBreakPreview" zoomScale="50" zoomScaleNormal="40" zoomScaleSheetLayoutView="50" workbookViewId="0">
      <pane xSplit="5" ySplit="1" topLeftCell="F2" activePane="bottomRight" state="frozen"/>
      <selection pane="topRight" activeCell="F1" sqref="F1"/>
      <selection pane="bottomLeft" activeCell="A2" sqref="A2"/>
      <selection pane="bottomRight" activeCell="K17" sqref="A1:K17"/>
    </sheetView>
  </sheetViews>
  <sheetFormatPr defaultRowHeight="16.5"/>
  <cols>
    <col min="1" max="1" width="5.25" style="33" customWidth="1"/>
    <col min="2" max="2" width="8.5" style="33" customWidth="1"/>
    <col min="3" max="3" width="9.25" style="33" customWidth="1"/>
    <col min="4" max="4" width="5.625" style="3" customWidth="1"/>
    <col min="5" max="5" width="24.625" style="33" customWidth="1"/>
    <col min="6" max="6" width="13.375" style="2" customWidth="1"/>
    <col min="7" max="7" width="14.875" style="33" customWidth="1"/>
    <col min="8" max="8" width="13.5" style="33" customWidth="1"/>
    <col min="9" max="9" width="13" style="33" customWidth="1"/>
    <col min="10" max="10" width="68" style="33" customWidth="1"/>
    <col min="11" max="256" width="9" style="33"/>
    <col min="257" max="257" width="5.25" style="33" customWidth="1"/>
    <col min="258" max="258" width="8.5" style="33" customWidth="1"/>
    <col min="259" max="259" width="9.25" style="33" customWidth="1"/>
    <col min="260" max="260" width="5.625" style="33" customWidth="1"/>
    <col min="261" max="261" width="24.625" style="33" customWidth="1"/>
    <col min="262" max="262" width="13.375" style="33" customWidth="1"/>
    <col min="263" max="263" width="14.875" style="33" customWidth="1"/>
    <col min="264" max="264" width="13.5" style="33" customWidth="1"/>
    <col min="265" max="265" width="13" style="33" customWidth="1"/>
    <col min="266" max="266" width="68" style="33" customWidth="1"/>
    <col min="267" max="512" width="9" style="33"/>
    <col min="513" max="513" width="5.25" style="33" customWidth="1"/>
    <col min="514" max="514" width="8.5" style="33" customWidth="1"/>
    <col min="515" max="515" width="9.25" style="33" customWidth="1"/>
    <col min="516" max="516" width="5.625" style="33" customWidth="1"/>
    <col min="517" max="517" width="24.625" style="33" customWidth="1"/>
    <col min="518" max="518" width="13.375" style="33" customWidth="1"/>
    <col min="519" max="519" width="14.875" style="33" customWidth="1"/>
    <col min="520" max="520" width="13.5" style="33" customWidth="1"/>
    <col min="521" max="521" width="13" style="33" customWidth="1"/>
    <col min="522" max="522" width="68" style="33" customWidth="1"/>
    <col min="523" max="768" width="9" style="33"/>
    <col min="769" max="769" width="5.25" style="33" customWidth="1"/>
    <col min="770" max="770" width="8.5" style="33" customWidth="1"/>
    <col min="771" max="771" width="9.25" style="33" customWidth="1"/>
    <col min="772" max="772" width="5.625" style="33" customWidth="1"/>
    <col min="773" max="773" width="24.625" style="33" customWidth="1"/>
    <col min="774" max="774" width="13.375" style="33" customWidth="1"/>
    <col min="775" max="775" width="14.875" style="33" customWidth="1"/>
    <col min="776" max="776" width="13.5" style="33" customWidth="1"/>
    <col min="777" max="777" width="13" style="33" customWidth="1"/>
    <col min="778" max="778" width="68" style="33" customWidth="1"/>
    <col min="779" max="1024" width="9" style="33"/>
    <col min="1025" max="1025" width="5.25" style="33" customWidth="1"/>
    <col min="1026" max="1026" width="8.5" style="33" customWidth="1"/>
    <col min="1027" max="1027" width="9.25" style="33" customWidth="1"/>
    <col min="1028" max="1028" width="5.625" style="33" customWidth="1"/>
    <col min="1029" max="1029" width="24.625" style="33" customWidth="1"/>
    <col min="1030" max="1030" width="13.375" style="33" customWidth="1"/>
    <col min="1031" max="1031" width="14.875" style="33" customWidth="1"/>
    <col min="1032" max="1032" width="13.5" style="33" customWidth="1"/>
    <col min="1033" max="1033" width="13" style="33" customWidth="1"/>
    <col min="1034" max="1034" width="68" style="33" customWidth="1"/>
    <col min="1035" max="1280" width="9" style="33"/>
    <col min="1281" max="1281" width="5.25" style="33" customWidth="1"/>
    <col min="1282" max="1282" width="8.5" style="33" customWidth="1"/>
    <col min="1283" max="1283" width="9.25" style="33" customWidth="1"/>
    <col min="1284" max="1284" width="5.625" style="33" customWidth="1"/>
    <col min="1285" max="1285" width="24.625" style="33" customWidth="1"/>
    <col min="1286" max="1286" width="13.375" style="33" customWidth="1"/>
    <col min="1287" max="1287" width="14.875" style="33" customWidth="1"/>
    <col min="1288" max="1288" width="13.5" style="33" customWidth="1"/>
    <col min="1289" max="1289" width="13" style="33" customWidth="1"/>
    <col min="1290" max="1290" width="68" style="33" customWidth="1"/>
    <col min="1291" max="1536" width="9" style="33"/>
    <col min="1537" max="1537" width="5.25" style="33" customWidth="1"/>
    <col min="1538" max="1538" width="8.5" style="33" customWidth="1"/>
    <col min="1539" max="1539" width="9.25" style="33" customWidth="1"/>
    <col min="1540" max="1540" width="5.625" style="33" customWidth="1"/>
    <col min="1541" max="1541" width="24.625" style="33" customWidth="1"/>
    <col min="1542" max="1542" width="13.375" style="33" customWidth="1"/>
    <col min="1543" max="1543" width="14.875" style="33" customWidth="1"/>
    <col min="1544" max="1544" width="13.5" style="33" customWidth="1"/>
    <col min="1545" max="1545" width="13" style="33" customWidth="1"/>
    <col min="1546" max="1546" width="68" style="33" customWidth="1"/>
    <col min="1547" max="1792" width="9" style="33"/>
    <col min="1793" max="1793" width="5.25" style="33" customWidth="1"/>
    <col min="1794" max="1794" width="8.5" style="33" customWidth="1"/>
    <col min="1795" max="1795" width="9.25" style="33" customWidth="1"/>
    <col min="1796" max="1796" width="5.625" style="33" customWidth="1"/>
    <col min="1797" max="1797" width="24.625" style="33" customWidth="1"/>
    <col min="1798" max="1798" width="13.375" style="33" customWidth="1"/>
    <col min="1799" max="1799" width="14.875" style="33" customWidth="1"/>
    <col min="1800" max="1800" width="13.5" style="33" customWidth="1"/>
    <col min="1801" max="1801" width="13" style="33" customWidth="1"/>
    <col min="1802" max="1802" width="68" style="33" customWidth="1"/>
    <col min="1803" max="2048" width="9" style="33"/>
    <col min="2049" max="2049" width="5.25" style="33" customWidth="1"/>
    <col min="2050" max="2050" width="8.5" style="33" customWidth="1"/>
    <col min="2051" max="2051" width="9.25" style="33" customWidth="1"/>
    <col min="2052" max="2052" width="5.625" style="33" customWidth="1"/>
    <col min="2053" max="2053" width="24.625" style="33" customWidth="1"/>
    <col min="2054" max="2054" width="13.375" style="33" customWidth="1"/>
    <col min="2055" max="2055" width="14.875" style="33" customWidth="1"/>
    <col min="2056" max="2056" width="13.5" style="33" customWidth="1"/>
    <col min="2057" max="2057" width="13" style="33" customWidth="1"/>
    <col min="2058" max="2058" width="68" style="33" customWidth="1"/>
    <col min="2059" max="2304" width="9" style="33"/>
    <col min="2305" max="2305" width="5.25" style="33" customWidth="1"/>
    <col min="2306" max="2306" width="8.5" style="33" customWidth="1"/>
    <col min="2307" max="2307" width="9.25" style="33" customWidth="1"/>
    <col min="2308" max="2308" width="5.625" style="33" customWidth="1"/>
    <col min="2309" max="2309" width="24.625" style="33" customWidth="1"/>
    <col min="2310" max="2310" width="13.375" style="33" customWidth="1"/>
    <col min="2311" max="2311" width="14.875" style="33" customWidth="1"/>
    <col min="2312" max="2312" width="13.5" style="33" customWidth="1"/>
    <col min="2313" max="2313" width="13" style="33" customWidth="1"/>
    <col min="2314" max="2314" width="68" style="33" customWidth="1"/>
    <col min="2315" max="2560" width="9" style="33"/>
    <col min="2561" max="2561" width="5.25" style="33" customWidth="1"/>
    <col min="2562" max="2562" width="8.5" style="33" customWidth="1"/>
    <col min="2563" max="2563" width="9.25" style="33" customWidth="1"/>
    <col min="2564" max="2564" width="5.625" style="33" customWidth="1"/>
    <col min="2565" max="2565" width="24.625" style="33" customWidth="1"/>
    <col min="2566" max="2566" width="13.375" style="33" customWidth="1"/>
    <col min="2567" max="2567" width="14.875" style="33" customWidth="1"/>
    <col min="2568" max="2568" width="13.5" style="33" customWidth="1"/>
    <col min="2569" max="2569" width="13" style="33" customWidth="1"/>
    <col min="2570" max="2570" width="68" style="33" customWidth="1"/>
    <col min="2571" max="2816" width="9" style="33"/>
    <col min="2817" max="2817" width="5.25" style="33" customWidth="1"/>
    <col min="2818" max="2818" width="8.5" style="33" customWidth="1"/>
    <col min="2819" max="2819" width="9.25" style="33" customWidth="1"/>
    <col min="2820" max="2820" width="5.625" style="33" customWidth="1"/>
    <col min="2821" max="2821" width="24.625" style="33" customWidth="1"/>
    <col min="2822" max="2822" width="13.375" style="33" customWidth="1"/>
    <col min="2823" max="2823" width="14.875" style="33" customWidth="1"/>
    <col min="2824" max="2824" width="13.5" style="33" customWidth="1"/>
    <col min="2825" max="2825" width="13" style="33" customWidth="1"/>
    <col min="2826" max="2826" width="68" style="33" customWidth="1"/>
    <col min="2827" max="3072" width="9" style="33"/>
    <col min="3073" max="3073" width="5.25" style="33" customWidth="1"/>
    <col min="3074" max="3074" width="8.5" style="33" customWidth="1"/>
    <col min="3075" max="3075" width="9.25" style="33" customWidth="1"/>
    <col min="3076" max="3076" width="5.625" style="33" customWidth="1"/>
    <col min="3077" max="3077" width="24.625" style="33" customWidth="1"/>
    <col min="3078" max="3078" width="13.375" style="33" customWidth="1"/>
    <col min="3079" max="3079" width="14.875" style="33" customWidth="1"/>
    <col min="3080" max="3080" width="13.5" style="33" customWidth="1"/>
    <col min="3081" max="3081" width="13" style="33" customWidth="1"/>
    <col min="3082" max="3082" width="68" style="33" customWidth="1"/>
    <col min="3083" max="3328" width="9" style="33"/>
    <col min="3329" max="3329" width="5.25" style="33" customWidth="1"/>
    <col min="3330" max="3330" width="8.5" style="33" customWidth="1"/>
    <col min="3331" max="3331" width="9.25" style="33" customWidth="1"/>
    <col min="3332" max="3332" width="5.625" style="33" customWidth="1"/>
    <col min="3333" max="3333" width="24.625" style="33" customWidth="1"/>
    <col min="3334" max="3334" width="13.375" style="33" customWidth="1"/>
    <col min="3335" max="3335" width="14.875" style="33" customWidth="1"/>
    <col min="3336" max="3336" width="13.5" style="33" customWidth="1"/>
    <col min="3337" max="3337" width="13" style="33" customWidth="1"/>
    <col min="3338" max="3338" width="68" style="33" customWidth="1"/>
    <col min="3339" max="3584" width="9" style="33"/>
    <col min="3585" max="3585" width="5.25" style="33" customWidth="1"/>
    <col min="3586" max="3586" width="8.5" style="33" customWidth="1"/>
    <col min="3587" max="3587" width="9.25" style="33" customWidth="1"/>
    <col min="3588" max="3588" width="5.625" style="33" customWidth="1"/>
    <col min="3589" max="3589" width="24.625" style="33" customWidth="1"/>
    <col min="3590" max="3590" width="13.375" style="33" customWidth="1"/>
    <col min="3591" max="3591" width="14.875" style="33" customWidth="1"/>
    <col min="3592" max="3592" width="13.5" style="33" customWidth="1"/>
    <col min="3593" max="3593" width="13" style="33" customWidth="1"/>
    <col min="3594" max="3594" width="68" style="33" customWidth="1"/>
    <col min="3595" max="3840" width="9" style="33"/>
    <col min="3841" max="3841" width="5.25" style="33" customWidth="1"/>
    <col min="3842" max="3842" width="8.5" style="33" customWidth="1"/>
    <col min="3843" max="3843" width="9.25" style="33" customWidth="1"/>
    <col min="3844" max="3844" width="5.625" style="33" customWidth="1"/>
    <col min="3845" max="3845" width="24.625" style="33" customWidth="1"/>
    <col min="3846" max="3846" width="13.375" style="33" customWidth="1"/>
    <col min="3847" max="3847" width="14.875" style="33" customWidth="1"/>
    <col min="3848" max="3848" width="13.5" style="33" customWidth="1"/>
    <col min="3849" max="3849" width="13" style="33" customWidth="1"/>
    <col min="3850" max="3850" width="68" style="33" customWidth="1"/>
    <col min="3851" max="4096" width="9" style="33"/>
    <col min="4097" max="4097" width="5.25" style="33" customWidth="1"/>
    <col min="4098" max="4098" width="8.5" style="33" customWidth="1"/>
    <col min="4099" max="4099" width="9.25" style="33" customWidth="1"/>
    <col min="4100" max="4100" width="5.625" style="33" customWidth="1"/>
    <col min="4101" max="4101" width="24.625" style="33" customWidth="1"/>
    <col min="4102" max="4102" width="13.375" style="33" customWidth="1"/>
    <col min="4103" max="4103" width="14.875" style="33" customWidth="1"/>
    <col min="4104" max="4104" width="13.5" style="33" customWidth="1"/>
    <col min="4105" max="4105" width="13" style="33" customWidth="1"/>
    <col min="4106" max="4106" width="68" style="33" customWidth="1"/>
    <col min="4107" max="4352" width="9" style="33"/>
    <col min="4353" max="4353" width="5.25" style="33" customWidth="1"/>
    <col min="4354" max="4354" width="8.5" style="33" customWidth="1"/>
    <col min="4355" max="4355" width="9.25" style="33" customWidth="1"/>
    <col min="4356" max="4356" width="5.625" style="33" customWidth="1"/>
    <col min="4357" max="4357" width="24.625" style="33" customWidth="1"/>
    <col min="4358" max="4358" width="13.375" style="33" customWidth="1"/>
    <col min="4359" max="4359" width="14.875" style="33" customWidth="1"/>
    <col min="4360" max="4360" width="13.5" style="33" customWidth="1"/>
    <col min="4361" max="4361" width="13" style="33" customWidth="1"/>
    <col min="4362" max="4362" width="68" style="33" customWidth="1"/>
    <col min="4363" max="4608" width="9" style="33"/>
    <col min="4609" max="4609" width="5.25" style="33" customWidth="1"/>
    <col min="4610" max="4610" width="8.5" style="33" customWidth="1"/>
    <col min="4611" max="4611" width="9.25" style="33" customWidth="1"/>
    <col min="4612" max="4612" width="5.625" style="33" customWidth="1"/>
    <col min="4613" max="4613" width="24.625" style="33" customWidth="1"/>
    <col min="4614" max="4614" width="13.375" style="33" customWidth="1"/>
    <col min="4615" max="4615" width="14.875" style="33" customWidth="1"/>
    <col min="4616" max="4616" width="13.5" style="33" customWidth="1"/>
    <col min="4617" max="4617" width="13" style="33" customWidth="1"/>
    <col min="4618" max="4618" width="68" style="33" customWidth="1"/>
    <col min="4619" max="4864" width="9" style="33"/>
    <col min="4865" max="4865" width="5.25" style="33" customWidth="1"/>
    <col min="4866" max="4866" width="8.5" style="33" customWidth="1"/>
    <col min="4867" max="4867" width="9.25" style="33" customWidth="1"/>
    <col min="4868" max="4868" width="5.625" style="33" customWidth="1"/>
    <col min="4869" max="4869" width="24.625" style="33" customWidth="1"/>
    <col min="4870" max="4870" width="13.375" style="33" customWidth="1"/>
    <col min="4871" max="4871" width="14.875" style="33" customWidth="1"/>
    <col min="4872" max="4872" width="13.5" style="33" customWidth="1"/>
    <col min="4873" max="4873" width="13" style="33" customWidth="1"/>
    <col min="4874" max="4874" width="68" style="33" customWidth="1"/>
    <col min="4875" max="5120" width="9" style="33"/>
    <col min="5121" max="5121" width="5.25" style="33" customWidth="1"/>
    <col min="5122" max="5122" width="8.5" style="33" customWidth="1"/>
    <col min="5123" max="5123" width="9.25" style="33" customWidth="1"/>
    <col min="5124" max="5124" width="5.625" style="33" customWidth="1"/>
    <col min="5125" max="5125" width="24.625" style="33" customWidth="1"/>
    <col min="5126" max="5126" width="13.375" style="33" customWidth="1"/>
    <col min="5127" max="5127" width="14.875" style="33" customWidth="1"/>
    <col min="5128" max="5128" width="13.5" style="33" customWidth="1"/>
    <col min="5129" max="5129" width="13" style="33" customWidth="1"/>
    <col min="5130" max="5130" width="68" style="33" customWidth="1"/>
    <col min="5131" max="5376" width="9" style="33"/>
    <col min="5377" max="5377" width="5.25" style="33" customWidth="1"/>
    <col min="5378" max="5378" width="8.5" style="33" customWidth="1"/>
    <col min="5379" max="5379" width="9.25" style="33" customWidth="1"/>
    <col min="5380" max="5380" width="5.625" style="33" customWidth="1"/>
    <col min="5381" max="5381" width="24.625" style="33" customWidth="1"/>
    <col min="5382" max="5382" width="13.375" style="33" customWidth="1"/>
    <col min="5383" max="5383" width="14.875" style="33" customWidth="1"/>
    <col min="5384" max="5384" width="13.5" style="33" customWidth="1"/>
    <col min="5385" max="5385" width="13" style="33" customWidth="1"/>
    <col min="5386" max="5386" width="68" style="33" customWidth="1"/>
    <col min="5387" max="5632" width="9" style="33"/>
    <col min="5633" max="5633" width="5.25" style="33" customWidth="1"/>
    <col min="5634" max="5634" width="8.5" style="33" customWidth="1"/>
    <col min="5635" max="5635" width="9.25" style="33" customWidth="1"/>
    <col min="5636" max="5636" width="5.625" style="33" customWidth="1"/>
    <col min="5637" max="5637" width="24.625" style="33" customWidth="1"/>
    <col min="5638" max="5638" width="13.375" style="33" customWidth="1"/>
    <col min="5639" max="5639" width="14.875" style="33" customWidth="1"/>
    <col min="5640" max="5640" width="13.5" style="33" customWidth="1"/>
    <col min="5641" max="5641" width="13" style="33" customWidth="1"/>
    <col min="5642" max="5642" width="68" style="33" customWidth="1"/>
    <col min="5643" max="5888" width="9" style="33"/>
    <col min="5889" max="5889" width="5.25" style="33" customWidth="1"/>
    <col min="5890" max="5890" width="8.5" style="33" customWidth="1"/>
    <col min="5891" max="5891" width="9.25" style="33" customWidth="1"/>
    <col min="5892" max="5892" width="5.625" style="33" customWidth="1"/>
    <col min="5893" max="5893" width="24.625" style="33" customWidth="1"/>
    <col min="5894" max="5894" width="13.375" style="33" customWidth="1"/>
    <col min="5895" max="5895" width="14.875" style="33" customWidth="1"/>
    <col min="5896" max="5896" width="13.5" style="33" customWidth="1"/>
    <col min="5897" max="5897" width="13" style="33" customWidth="1"/>
    <col min="5898" max="5898" width="68" style="33" customWidth="1"/>
    <col min="5899" max="6144" width="9" style="33"/>
    <col min="6145" max="6145" width="5.25" style="33" customWidth="1"/>
    <col min="6146" max="6146" width="8.5" style="33" customWidth="1"/>
    <col min="6147" max="6147" width="9.25" style="33" customWidth="1"/>
    <col min="6148" max="6148" width="5.625" style="33" customWidth="1"/>
    <col min="6149" max="6149" width="24.625" style="33" customWidth="1"/>
    <col min="6150" max="6150" width="13.375" style="33" customWidth="1"/>
    <col min="6151" max="6151" width="14.875" style="33" customWidth="1"/>
    <col min="6152" max="6152" width="13.5" style="33" customWidth="1"/>
    <col min="6153" max="6153" width="13" style="33" customWidth="1"/>
    <col min="6154" max="6154" width="68" style="33" customWidth="1"/>
    <col min="6155" max="6400" width="9" style="33"/>
    <col min="6401" max="6401" width="5.25" style="33" customWidth="1"/>
    <col min="6402" max="6402" width="8.5" style="33" customWidth="1"/>
    <col min="6403" max="6403" width="9.25" style="33" customWidth="1"/>
    <col min="6404" max="6404" width="5.625" style="33" customWidth="1"/>
    <col min="6405" max="6405" width="24.625" style="33" customWidth="1"/>
    <col min="6406" max="6406" width="13.375" style="33" customWidth="1"/>
    <col min="6407" max="6407" width="14.875" style="33" customWidth="1"/>
    <col min="6408" max="6408" width="13.5" style="33" customWidth="1"/>
    <col min="6409" max="6409" width="13" style="33" customWidth="1"/>
    <col min="6410" max="6410" width="68" style="33" customWidth="1"/>
    <col min="6411" max="6656" width="9" style="33"/>
    <col min="6657" max="6657" width="5.25" style="33" customWidth="1"/>
    <col min="6658" max="6658" width="8.5" style="33" customWidth="1"/>
    <col min="6659" max="6659" width="9.25" style="33" customWidth="1"/>
    <col min="6660" max="6660" width="5.625" style="33" customWidth="1"/>
    <col min="6661" max="6661" width="24.625" style="33" customWidth="1"/>
    <col min="6662" max="6662" width="13.375" style="33" customWidth="1"/>
    <col min="6663" max="6663" width="14.875" style="33" customWidth="1"/>
    <col min="6664" max="6664" width="13.5" style="33" customWidth="1"/>
    <col min="6665" max="6665" width="13" style="33" customWidth="1"/>
    <col min="6666" max="6666" width="68" style="33" customWidth="1"/>
    <col min="6667" max="6912" width="9" style="33"/>
    <col min="6913" max="6913" width="5.25" style="33" customWidth="1"/>
    <col min="6914" max="6914" width="8.5" style="33" customWidth="1"/>
    <col min="6915" max="6915" width="9.25" style="33" customWidth="1"/>
    <col min="6916" max="6916" width="5.625" style="33" customWidth="1"/>
    <col min="6917" max="6917" width="24.625" style="33" customWidth="1"/>
    <col min="6918" max="6918" width="13.375" style="33" customWidth="1"/>
    <col min="6919" max="6919" width="14.875" style="33" customWidth="1"/>
    <col min="6920" max="6920" width="13.5" style="33" customWidth="1"/>
    <col min="6921" max="6921" width="13" style="33" customWidth="1"/>
    <col min="6922" max="6922" width="68" style="33" customWidth="1"/>
    <col min="6923" max="7168" width="9" style="33"/>
    <col min="7169" max="7169" width="5.25" style="33" customWidth="1"/>
    <col min="7170" max="7170" width="8.5" style="33" customWidth="1"/>
    <col min="7171" max="7171" width="9.25" style="33" customWidth="1"/>
    <col min="7172" max="7172" width="5.625" style="33" customWidth="1"/>
    <col min="7173" max="7173" width="24.625" style="33" customWidth="1"/>
    <col min="7174" max="7174" width="13.375" style="33" customWidth="1"/>
    <col min="7175" max="7175" width="14.875" style="33" customWidth="1"/>
    <col min="7176" max="7176" width="13.5" style="33" customWidth="1"/>
    <col min="7177" max="7177" width="13" style="33" customWidth="1"/>
    <col min="7178" max="7178" width="68" style="33" customWidth="1"/>
    <col min="7179" max="7424" width="9" style="33"/>
    <col min="7425" max="7425" width="5.25" style="33" customWidth="1"/>
    <col min="7426" max="7426" width="8.5" style="33" customWidth="1"/>
    <col min="7427" max="7427" width="9.25" style="33" customWidth="1"/>
    <col min="7428" max="7428" width="5.625" style="33" customWidth="1"/>
    <col min="7429" max="7429" width="24.625" style="33" customWidth="1"/>
    <col min="7430" max="7430" width="13.375" style="33" customWidth="1"/>
    <col min="7431" max="7431" width="14.875" style="33" customWidth="1"/>
    <col min="7432" max="7432" width="13.5" style="33" customWidth="1"/>
    <col min="7433" max="7433" width="13" style="33" customWidth="1"/>
    <col min="7434" max="7434" width="68" style="33" customWidth="1"/>
    <col min="7435" max="7680" width="9" style="33"/>
    <col min="7681" max="7681" width="5.25" style="33" customWidth="1"/>
    <col min="7682" max="7682" width="8.5" style="33" customWidth="1"/>
    <col min="7683" max="7683" width="9.25" style="33" customWidth="1"/>
    <col min="7684" max="7684" width="5.625" style="33" customWidth="1"/>
    <col min="7685" max="7685" width="24.625" style="33" customWidth="1"/>
    <col min="7686" max="7686" width="13.375" style="33" customWidth="1"/>
    <col min="7687" max="7687" width="14.875" style="33" customWidth="1"/>
    <col min="7688" max="7688" width="13.5" style="33" customWidth="1"/>
    <col min="7689" max="7689" width="13" style="33" customWidth="1"/>
    <col min="7690" max="7690" width="68" style="33" customWidth="1"/>
    <col min="7691" max="7936" width="9" style="33"/>
    <col min="7937" max="7937" width="5.25" style="33" customWidth="1"/>
    <col min="7938" max="7938" width="8.5" style="33" customWidth="1"/>
    <col min="7939" max="7939" width="9.25" style="33" customWidth="1"/>
    <col min="7940" max="7940" width="5.625" style="33" customWidth="1"/>
    <col min="7941" max="7941" width="24.625" style="33" customWidth="1"/>
    <col min="7942" max="7942" width="13.375" style="33" customWidth="1"/>
    <col min="7943" max="7943" width="14.875" style="33" customWidth="1"/>
    <col min="7944" max="7944" width="13.5" style="33" customWidth="1"/>
    <col min="7945" max="7945" width="13" style="33" customWidth="1"/>
    <col min="7946" max="7946" width="68" style="33" customWidth="1"/>
    <col min="7947" max="8192" width="9" style="33"/>
    <col min="8193" max="8193" width="5.25" style="33" customWidth="1"/>
    <col min="8194" max="8194" width="8.5" style="33" customWidth="1"/>
    <col min="8195" max="8195" width="9.25" style="33" customWidth="1"/>
    <col min="8196" max="8196" width="5.625" style="33" customWidth="1"/>
    <col min="8197" max="8197" width="24.625" style="33" customWidth="1"/>
    <col min="8198" max="8198" width="13.375" style="33" customWidth="1"/>
    <col min="8199" max="8199" width="14.875" style="33" customWidth="1"/>
    <col min="8200" max="8200" width="13.5" style="33" customWidth="1"/>
    <col min="8201" max="8201" width="13" style="33" customWidth="1"/>
    <col min="8202" max="8202" width="68" style="33" customWidth="1"/>
    <col min="8203" max="8448" width="9" style="33"/>
    <col min="8449" max="8449" width="5.25" style="33" customWidth="1"/>
    <col min="8450" max="8450" width="8.5" style="33" customWidth="1"/>
    <col min="8451" max="8451" width="9.25" style="33" customWidth="1"/>
    <col min="8452" max="8452" width="5.625" style="33" customWidth="1"/>
    <col min="8453" max="8453" width="24.625" style="33" customWidth="1"/>
    <col min="8454" max="8454" width="13.375" style="33" customWidth="1"/>
    <col min="8455" max="8455" width="14.875" style="33" customWidth="1"/>
    <col min="8456" max="8456" width="13.5" style="33" customWidth="1"/>
    <col min="8457" max="8457" width="13" style="33" customWidth="1"/>
    <col min="8458" max="8458" width="68" style="33" customWidth="1"/>
    <col min="8459" max="8704" width="9" style="33"/>
    <col min="8705" max="8705" width="5.25" style="33" customWidth="1"/>
    <col min="8706" max="8706" width="8.5" style="33" customWidth="1"/>
    <col min="8707" max="8707" width="9.25" style="33" customWidth="1"/>
    <col min="8708" max="8708" width="5.625" style="33" customWidth="1"/>
    <col min="8709" max="8709" width="24.625" style="33" customWidth="1"/>
    <col min="8710" max="8710" width="13.375" style="33" customWidth="1"/>
    <col min="8711" max="8711" width="14.875" style="33" customWidth="1"/>
    <col min="8712" max="8712" width="13.5" style="33" customWidth="1"/>
    <col min="8713" max="8713" width="13" style="33" customWidth="1"/>
    <col min="8714" max="8714" width="68" style="33" customWidth="1"/>
    <col min="8715" max="8960" width="9" style="33"/>
    <col min="8961" max="8961" width="5.25" style="33" customWidth="1"/>
    <col min="8962" max="8962" width="8.5" style="33" customWidth="1"/>
    <col min="8963" max="8963" width="9.25" style="33" customWidth="1"/>
    <col min="8964" max="8964" width="5.625" style="33" customWidth="1"/>
    <col min="8965" max="8965" width="24.625" style="33" customWidth="1"/>
    <col min="8966" max="8966" width="13.375" style="33" customWidth="1"/>
    <col min="8967" max="8967" width="14.875" style="33" customWidth="1"/>
    <col min="8968" max="8968" width="13.5" style="33" customWidth="1"/>
    <col min="8969" max="8969" width="13" style="33" customWidth="1"/>
    <col min="8970" max="8970" width="68" style="33" customWidth="1"/>
    <col min="8971" max="9216" width="9" style="33"/>
    <col min="9217" max="9217" width="5.25" style="33" customWidth="1"/>
    <col min="9218" max="9218" width="8.5" style="33" customWidth="1"/>
    <col min="9219" max="9219" width="9.25" style="33" customWidth="1"/>
    <col min="9220" max="9220" width="5.625" style="33" customWidth="1"/>
    <col min="9221" max="9221" width="24.625" style="33" customWidth="1"/>
    <col min="9222" max="9222" width="13.375" style="33" customWidth="1"/>
    <col min="9223" max="9223" width="14.875" style="33" customWidth="1"/>
    <col min="9224" max="9224" width="13.5" style="33" customWidth="1"/>
    <col min="9225" max="9225" width="13" style="33" customWidth="1"/>
    <col min="9226" max="9226" width="68" style="33" customWidth="1"/>
    <col min="9227" max="9472" width="9" style="33"/>
    <col min="9473" max="9473" width="5.25" style="33" customWidth="1"/>
    <col min="9474" max="9474" width="8.5" style="33" customWidth="1"/>
    <col min="9475" max="9475" width="9.25" style="33" customWidth="1"/>
    <col min="9476" max="9476" width="5.625" style="33" customWidth="1"/>
    <col min="9477" max="9477" width="24.625" style="33" customWidth="1"/>
    <col min="9478" max="9478" width="13.375" style="33" customWidth="1"/>
    <col min="9479" max="9479" width="14.875" style="33" customWidth="1"/>
    <col min="9480" max="9480" width="13.5" style="33" customWidth="1"/>
    <col min="9481" max="9481" width="13" style="33" customWidth="1"/>
    <col min="9482" max="9482" width="68" style="33" customWidth="1"/>
    <col min="9483" max="9728" width="9" style="33"/>
    <col min="9729" max="9729" width="5.25" style="33" customWidth="1"/>
    <col min="9730" max="9730" width="8.5" style="33" customWidth="1"/>
    <col min="9731" max="9731" width="9.25" style="33" customWidth="1"/>
    <col min="9732" max="9732" width="5.625" style="33" customWidth="1"/>
    <col min="9733" max="9733" width="24.625" style="33" customWidth="1"/>
    <col min="9734" max="9734" width="13.375" style="33" customWidth="1"/>
    <col min="9735" max="9735" width="14.875" style="33" customWidth="1"/>
    <col min="9736" max="9736" width="13.5" style="33" customWidth="1"/>
    <col min="9737" max="9737" width="13" style="33" customWidth="1"/>
    <col min="9738" max="9738" width="68" style="33" customWidth="1"/>
    <col min="9739" max="9984" width="9" style="33"/>
    <col min="9985" max="9985" width="5.25" style="33" customWidth="1"/>
    <col min="9986" max="9986" width="8.5" style="33" customWidth="1"/>
    <col min="9987" max="9987" width="9.25" style="33" customWidth="1"/>
    <col min="9988" max="9988" width="5.625" style="33" customWidth="1"/>
    <col min="9989" max="9989" width="24.625" style="33" customWidth="1"/>
    <col min="9990" max="9990" width="13.375" style="33" customWidth="1"/>
    <col min="9991" max="9991" width="14.875" style="33" customWidth="1"/>
    <col min="9992" max="9992" width="13.5" style="33" customWidth="1"/>
    <col min="9993" max="9993" width="13" style="33" customWidth="1"/>
    <col min="9994" max="9994" width="68" style="33" customWidth="1"/>
    <col min="9995" max="10240" width="9" style="33"/>
    <col min="10241" max="10241" width="5.25" style="33" customWidth="1"/>
    <col min="10242" max="10242" width="8.5" style="33" customWidth="1"/>
    <col min="10243" max="10243" width="9.25" style="33" customWidth="1"/>
    <col min="10244" max="10244" width="5.625" style="33" customWidth="1"/>
    <col min="10245" max="10245" width="24.625" style="33" customWidth="1"/>
    <col min="10246" max="10246" width="13.375" style="33" customWidth="1"/>
    <col min="10247" max="10247" width="14.875" style="33" customWidth="1"/>
    <col min="10248" max="10248" width="13.5" style="33" customWidth="1"/>
    <col min="10249" max="10249" width="13" style="33" customWidth="1"/>
    <col min="10250" max="10250" width="68" style="33" customWidth="1"/>
    <col min="10251" max="10496" width="9" style="33"/>
    <col min="10497" max="10497" width="5.25" style="33" customWidth="1"/>
    <col min="10498" max="10498" width="8.5" style="33" customWidth="1"/>
    <col min="10499" max="10499" width="9.25" style="33" customWidth="1"/>
    <col min="10500" max="10500" width="5.625" style="33" customWidth="1"/>
    <col min="10501" max="10501" width="24.625" style="33" customWidth="1"/>
    <col min="10502" max="10502" width="13.375" style="33" customWidth="1"/>
    <col min="10503" max="10503" width="14.875" style="33" customWidth="1"/>
    <col min="10504" max="10504" width="13.5" style="33" customWidth="1"/>
    <col min="10505" max="10505" width="13" style="33" customWidth="1"/>
    <col min="10506" max="10506" width="68" style="33" customWidth="1"/>
    <col min="10507" max="10752" width="9" style="33"/>
    <col min="10753" max="10753" width="5.25" style="33" customWidth="1"/>
    <col min="10754" max="10754" width="8.5" style="33" customWidth="1"/>
    <col min="10755" max="10755" width="9.25" style="33" customWidth="1"/>
    <col min="10756" max="10756" width="5.625" style="33" customWidth="1"/>
    <col min="10757" max="10757" width="24.625" style="33" customWidth="1"/>
    <col min="10758" max="10758" width="13.375" style="33" customWidth="1"/>
    <col min="10759" max="10759" width="14.875" style="33" customWidth="1"/>
    <col min="10760" max="10760" width="13.5" style="33" customWidth="1"/>
    <col min="10761" max="10761" width="13" style="33" customWidth="1"/>
    <col min="10762" max="10762" width="68" style="33" customWidth="1"/>
    <col min="10763" max="11008" width="9" style="33"/>
    <col min="11009" max="11009" width="5.25" style="33" customWidth="1"/>
    <col min="11010" max="11010" width="8.5" style="33" customWidth="1"/>
    <col min="11011" max="11011" width="9.25" style="33" customWidth="1"/>
    <col min="11012" max="11012" width="5.625" style="33" customWidth="1"/>
    <col min="11013" max="11013" width="24.625" style="33" customWidth="1"/>
    <col min="11014" max="11014" width="13.375" style="33" customWidth="1"/>
    <col min="11015" max="11015" width="14.875" style="33" customWidth="1"/>
    <col min="11016" max="11016" width="13.5" style="33" customWidth="1"/>
    <col min="11017" max="11017" width="13" style="33" customWidth="1"/>
    <col min="11018" max="11018" width="68" style="33" customWidth="1"/>
    <col min="11019" max="11264" width="9" style="33"/>
    <col min="11265" max="11265" width="5.25" style="33" customWidth="1"/>
    <col min="11266" max="11266" width="8.5" style="33" customWidth="1"/>
    <col min="11267" max="11267" width="9.25" style="33" customWidth="1"/>
    <col min="11268" max="11268" width="5.625" style="33" customWidth="1"/>
    <col min="11269" max="11269" width="24.625" style="33" customWidth="1"/>
    <col min="11270" max="11270" width="13.375" style="33" customWidth="1"/>
    <col min="11271" max="11271" width="14.875" style="33" customWidth="1"/>
    <col min="11272" max="11272" width="13.5" style="33" customWidth="1"/>
    <col min="11273" max="11273" width="13" style="33" customWidth="1"/>
    <col min="11274" max="11274" width="68" style="33" customWidth="1"/>
    <col min="11275" max="11520" width="9" style="33"/>
    <col min="11521" max="11521" width="5.25" style="33" customWidth="1"/>
    <col min="11522" max="11522" width="8.5" style="33" customWidth="1"/>
    <col min="11523" max="11523" width="9.25" style="33" customWidth="1"/>
    <col min="11524" max="11524" width="5.625" style="33" customWidth="1"/>
    <col min="11525" max="11525" width="24.625" style="33" customWidth="1"/>
    <col min="11526" max="11526" width="13.375" style="33" customWidth="1"/>
    <col min="11527" max="11527" width="14.875" style="33" customWidth="1"/>
    <col min="11528" max="11528" width="13.5" style="33" customWidth="1"/>
    <col min="11529" max="11529" width="13" style="33" customWidth="1"/>
    <col min="11530" max="11530" width="68" style="33" customWidth="1"/>
    <col min="11531" max="11776" width="9" style="33"/>
    <col min="11777" max="11777" width="5.25" style="33" customWidth="1"/>
    <col min="11778" max="11778" width="8.5" style="33" customWidth="1"/>
    <col min="11779" max="11779" width="9.25" style="33" customWidth="1"/>
    <col min="11780" max="11780" width="5.625" style="33" customWidth="1"/>
    <col min="11781" max="11781" width="24.625" style="33" customWidth="1"/>
    <col min="11782" max="11782" width="13.375" style="33" customWidth="1"/>
    <col min="11783" max="11783" width="14.875" style="33" customWidth="1"/>
    <col min="11784" max="11784" width="13.5" style="33" customWidth="1"/>
    <col min="11785" max="11785" width="13" style="33" customWidth="1"/>
    <col min="11786" max="11786" width="68" style="33" customWidth="1"/>
    <col min="11787" max="12032" width="9" style="33"/>
    <col min="12033" max="12033" width="5.25" style="33" customWidth="1"/>
    <col min="12034" max="12034" width="8.5" style="33" customWidth="1"/>
    <col min="12035" max="12035" width="9.25" style="33" customWidth="1"/>
    <col min="12036" max="12036" width="5.625" style="33" customWidth="1"/>
    <col min="12037" max="12037" width="24.625" style="33" customWidth="1"/>
    <col min="12038" max="12038" width="13.375" style="33" customWidth="1"/>
    <col min="12039" max="12039" width="14.875" style="33" customWidth="1"/>
    <col min="12040" max="12040" width="13.5" style="33" customWidth="1"/>
    <col min="12041" max="12041" width="13" style="33" customWidth="1"/>
    <col min="12042" max="12042" width="68" style="33" customWidth="1"/>
    <col min="12043" max="12288" width="9" style="33"/>
    <col min="12289" max="12289" width="5.25" style="33" customWidth="1"/>
    <col min="12290" max="12290" width="8.5" style="33" customWidth="1"/>
    <col min="12291" max="12291" width="9.25" style="33" customWidth="1"/>
    <col min="12292" max="12292" width="5.625" style="33" customWidth="1"/>
    <col min="12293" max="12293" width="24.625" style="33" customWidth="1"/>
    <col min="12294" max="12294" width="13.375" style="33" customWidth="1"/>
    <col min="12295" max="12295" width="14.875" style="33" customWidth="1"/>
    <col min="12296" max="12296" width="13.5" style="33" customWidth="1"/>
    <col min="12297" max="12297" width="13" style="33" customWidth="1"/>
    <col min="12298" max="12298" width="68" style="33" customWidth="1"/>
    <col min="12299" max="12544" width="9" style="33"/>
    <col min="12545" max="12545" width="5.25" style="33" customWidth="1"/>
    <col min="12546" max="12546" width="8.5" style="33" customWidth="1"/>
    <col min="12547" max="12547" width="9.25" style="33" customWidth="1"/>
    <col min="12548" max="12548" width="5.625" style="33" customWidth="1"/>
    <col min="12549" max="12549" width="24.625" style="33" customWidth="1"/>
    <col min="12550" max="12550" width="13.375" style="33" customWidth="1"/>
    <col min="12551" max="12551" width="14.875" style="33" customWidth="1"/>
    <col min="12552" max="12552" width="13.5" style="33" customWidth="1"/>
    <col min="12553" max="12553" width="13" style="33" customWidth="1"/>
    <col min="12554" max="12554" width="68" style="33" customWidth="1"/>
    <col min="12555" max="12800" width="9" style="33"/>
    <col min="12801" max="12801" width="5.25" style="33" customWidth="1"/>
    <col min="12802" max="12802" width="8.5" style="33" customWidth="1"/>
    <col min="12803" max="12803" width="9.25" style="33" customWidth="1"/>
    <col min="12804" max="12804" width="5.625" style="33" customWidth="1"/>
    <col min="12805" max="12805" width="24.625" style="33" customWidth="1"/>
    <col min="12806" max="12806" width="13.375" style="33" customWidth="1"/>
    <col min="12807" max="12807" width="14.875" style="33" customWidth="1"/>
    <col min="12808" max="12808" width="13.5" style="33" customWidth="1"/>
    <col min="12809" max="12809" width="13" style="33" customWidth="1"/>
    <col min="12810" max="12810" width="68" style="33" customWidth="1"/>
    <col min="12811" max="13056" width="9" style="33"/>
    <col min="13057" max="13057" width="5.25" style="33" customWidth="1"/>
    <col min="13058" max="13058" width="8.5" style="33" customWidth="1"/>
    <col min="13059" max="13059" width="9.25" style="33" customWidth="1"/>
    <col min="13060" max="13060" width="5.625" style="33" customWidth="1"/>
    <col min="13061" max="13061" width="24.625" style="33" customWidth="1"/>
    <col min="13062" max="13062" width="13.375" style="33" customWidth="1"/>
    <col min="13063" max="13063" width="14.875" style="33" customWidth="1"/>
    <col min="13064" max="13064" width="13.5" style="33" customWidth="1"/>
    <col min="13065" max="13065" width="13" style="33" customWidth="1"/>
    <col min="13066" max="13066" width="68" style="33" customWidth="1"/>
    <col min="13067" max="13312" width="9" style="33"/>
    <col min="13313" max="13313" width="5.25" style="33" customWidth="1"/>
    <col min="13314" max="13314" width="8.5" style="33" customWidth="1"/>
    <col min="13315" max="13315" width="9.25" style="33" customWidth="1"/>
    <col min="13316" max="13316" width="5.625" style="33" customWidth="1"/>
    <col min="13317" max="13317" width="24.625" style="33" customWidth="1"/>
    <col min="13318" max="13318" width="13.375" style="33" customWidth="1"/>
    <col min="13319" max="13319" width="14.875" style="33" customWidth="1"/>
    <col min="13320" max="13320" width="13.5" style="33" customWidth="1"/>
    <col min="13321" max="13321" width="13" style="33" customWidth="1"/>
    <col min="13322" max="13322" width="68" style="33" customWidth="1"/>
    <col min="13323" max="13568" width="9" style="33"/>
    <col min="13569" max="13569" width="5.25" style="33" customWidth="1"/>
    <col min="13570" max="13570" width="8.5" style="33" customWidth="1"/>
    <col min="13571" max="13571" width="9.25" style="33" customWidth="1"/>
    <col min="13572" max="13572" width="5.625" style="33" customWidth="1"/>
    <col min="13573" max="13573" width="24.625" style="33" customWidth="1"/>
    <col min="13574" max="13574" width="13.375" style="33" customWidth="1"/>
    <col min="13575" max="13575" width="14.875" style="33" customWidth="1"/>
    <col min="13576" max="13576" width="13.5" style="33" customWidth="1"/>
    <col min="13577" max="13577" width="13" style="33" customWidth="1"/>
    <col min="13578" max="13578" width="68" style="33" customWidth="1"/>
    <col min="13579" max="13824" width="9" style="33"/>
    <col min="13825" max="13825" width="5.25" style="33" customWidth="1"/>
    <col min="13826" max="13826" width="8.5" style="33" customWidth="1"/>
    <col min="13827" max="13827" width="9.25" style="33" customWidth="1"/>
    <col min="13828" max="13828" width="5.625" style="33" customWidth="1"/>
    <col min="13829" max="13829" width="24.625" style="33" customWidth="1"/>
    <col min="13830" max="13830" width="13.375" style="33" customWidth="1"/>
    <col min="13831" max="13831" width="14.875" style="33" customWidth="1"/>
    <col min="13832" max="13832" width="13.5" style="33" customWidth="1"/>
    <col min="13833" max="13833" width="13" style="33" customWidth="1"/>
    <col min="13834" max="13834" width="68" style="33" customWidth="1"/>
    <col min="13835" max="14080" width="9" style="33"/>
    <col min="14081" max="14081" width="5.25" style="33" customWidth="1"/>
    <col min="14082" max="14082" width="8.5" style="33" customWidth="1"/>
    <col min="14083" max="14083" width="9.25" style="33" customWidth="1"/>
    <col min="14084" max="14084" width="5.625" style="33" customWidth="1"/>
    <col min="14085" max="14085" width="24.625" style="33" customWidth="1"/>
    <col min="14086" max="14086" width="13.375" style="33" customWidth="1"/>
    <col min="14087" max="14087" width="14.875" style="33" customWidth="1"/>
    <col min="14088" max="14088" width="13.5" style="33" customWidth="1"/>
    <col min="14089" max="14089" width="13" style="33" customWidth="1"/>
    <col min="14090" max="14090" width="68" style="33" customWidth="1"/>
    <col min="14091" max="14336" width="9" style="33"/>
    <col min="14337" max="14337" width="5.25" style="33" customWidth="1"/>
    <col min="14338" max="14338" width="8.5" style="33" customWidth="1"/>
    <col min="14339" max="14339" width="9.25" style="33" customWidth="1"/>
    <col min="14340" max="14340" width="5.625" style="33" customWidth="1"/>
    <col min="14341" max="14341" width="24.625" style="33" customWidth="1"/>
    <col min="14342" max="14342" width="13.375" style="33" customWidth="1"/>
    <col min="14343" max="14343" width="14.875" style="33" customWidth="1"/>
    <col min="14344" max="14344" width="13.5" style="33" customWidth="1"/>
    <col min="14345" max="14345" width="13" style="33" customWidth="1"/>
    <col min="14346" max="14346" width="68" style="33" customWidth="1"/>
    <col min="14347" max="14592" width="9" style="33"/>
    <col min="14593" max="14593" width="5.25" style="33" customWidth="1"/>
    <col min="14594" max="14594" width="8.5" style="33" customWidth="1"/>
    <col min="14595" max="14595" width="9.25" style="33" customWidth="1"/>
    <col min="14596" max="14596" width="5.625" style="33" customWidth="1"/>
    <col min="14597" max="14597" width="24.625" style="33" customWidth="1"/>
    <col min="14598" max="14598" width="13.375" style="33" customWidth="1"/>
    <col min="14599" max="14599" width="14.875" style="33" customWidth="1"/>
    <col min="14600" max="14600" width="13.5" style="33" customWidth="1"/>
    <col min="14601" max="14601" width="13" style="33" customWidth="1"/>
    <col min="14602" max="14602" width="68" style="33" customWidth="1"/>
    <col min="14603" max="14848" width="9" style="33"/>
    <col min="14849" max="14849" width="5.25" style="33" customWidth="1"/>
    <col min="14850" max="14850" width="8.5" style="33" customWidth="1"/>
    <col min="14851" max="14851" width="9.25" style="33" customWidth="1"/>
    <col min="14852" max="14852" width="5.625" style="33" customWidth="1"/>
    <col min="14853" max="14853" width="24.625" style="33" customWidth="1"/>
    <col min="14854" max="14854" width="13.375" style="33" customWidth="1"/>
    <col min="14855" max="14855" width="14.875" style="33" customWidth="1"/>
    <col min="14856" max="14856" width="13.5" style="33" customWidth="1"/>
    <col min="14857" max="14857" width="13" style="33" customWidth="1"/>
    <col min="14858" max="14858" width="68" style="33" customWidth="1"/>
    <col min="14859" max="15104" width="9" style="33"/>
    <col min="15105" max="15105" width="5.25" style="33" customWidth="1"/>
    <col min="15106" max="15106" width="8.5" style="33" customWidth="1"/>
    <col min="15107" max="15107" width="9.25" style="33" customWidth="1"/>
    <col min="15108" max="15108" width="5.625" style="33" customWidth="1"/>
    <col min="15109" max="15109" width="24.625" style="33" customWidth="1"/>
    <col min="15110" max="15110" width="13.375" style="33" customWidth="1"/>
    <col min="15111" max="15111" width="14.875" style="33" customWidth="1"/>
    <col min="15112" max="15112" width="13.5" style="33" customWidth="1"/>
    <col min="15113" max="15113" width="13" style="33" customWidth="1"/>
    <col min="15114" max="15114" width="68" style="33" customWidth="1"/>
    <col min="15115" max="15360" width="9" style="33"/>
    <col min="15361" max="15361" width="5.25" style="33" customWidth="1"/>
    <col min="15362" max="15362" width="8.5" style="33" customWidth="1"/>
    <col min="15363" max="15363" width="9.25" style="33" customWidth="1"/>
    <col min="15364" max="15364" width="5.625" style="33" customWidth="1"/>
    <col min="15365" max="15365" width="24.625" style="33" customWidth="1"/>
    <col min="15366" max="15366" width="13.375" style="33" customWidth="1"/>
    <col min="15367" max="15367" width="14.875" style="33" customWidth="1"/>
    <col min="15368" max="15368" width="13.5" style="33" customWidth="1"/>
    <col min="15369" max="15369" width="13" style="33" customWidth="1"/>
    <col min="15370" max="15370" width="68" style="33" customWidth="1"/>
    <col min="15371" max="15616" width="9" style="33"/>
    <col min="15617" max="15617" width="5.25" style="33" customWidth="1"/>
    <col min="15618" max="15618" width="8.5" style="33" customWidth="1"/>
    <col min="15619" max="15619" width="9.25" style="33" customWidth="1"/>
    <col min="15620" max="15620" width="5.625" style="33" customWidth="1"/>
    <col min="15621" max="15621" width="24.625" style="33" customWidth="1"/>
    <col min="15622" max="15622" width="13.375" style="33" customWidth="1"/>
    <col min="15623" max="15623" width="14.875" style="33" customWidth="1"/>
    <col min="15624" max="15624" width="13.5" style="33" customWidth="1"/>
    <col min="15625" max="15625" width="13" style="33" customWidth="1"/>
    <col min="15626" max="15626" width="68" style="33" customWidth="1"/>
    <col min="15627" max="15872" width="9" style="33"/>
    <col min="15873" max="15873" width="5.25" style="33" customWidth="1"/>
    <col min="15874" max="15874" width="8.5" style="33" customWidth="1"/>
    <col min="15875" max="15875" width="9.25" style="33" customWidth="1"/>
    <col min="15876" max="15876" width="5.625" style="33" customWidth="1"/>
    <col min="15877" max="15877" width="24.625" style="33" customWidth="1"/>
    <col min="15878" max="15878" width="13.375" style="33" customWidth="1"/>
    <col min="15879" max="15879" width="14.875" style="33" customWidth="1"/>
    <col min="15880" max="15880" width="13.5" style="33" customWidth="1"/>
    <col min="15881" max="15881" width="13" style="33" customWidth="1"/>
    <col min="15882" max="15882" width="68" style="33" customWidth="1"/>
    <col min="15883" max="16128" width="9" style="33"/>
    <col min="16129" max="16129" width="5.25" style="33" customWidth="1"/>
    <col min="16130" max="16130" width="8.5" style="33" customWidth="1"/>
    <col min="16131" max="16131" width="9.25" style="33" customWidth="1"/>
    <col min="16132" max="16132" width="5.625" style="33" customWidth="1"/>
    <col min="16133" max="16133" width="24.625" style="33" customWidth="1"/>
    <col min="16134" max="16134" width="13.375" style="33" customWidth="1"/>
    <col min="16135" max="16135" width="14.875" style="33" customWidth="1"/>
    <col min="16136" max="16136" width="13.5" style="33" customWidth="1"/>
    <col min="16137" max="16137" width="13" style="33" customWidth="1"/>
    <col min="16138" max="16138" width="68" style="33" customWidth="1"/>
    <col min="16139" max="16384" width="9" style="33"/>
  </cols>
  <sheetData>
    <row r="1" spans="1:11" ht="30">
      <c r="A1" s="94" t="s">
        <v>57</v>
      </c>
      <c r="B1" s="94"/>
      <c r="C1" s="94"/>
      <c r="D1" s="94"/>
      <c r="E1" s="94"/>
      <c r="F1" s="94"/>
      <c r="G1" s="94"/>
      <c r="H1" s="94"/>
      <c r="I1" s="94"/>
      <c r="J1" s="94"/>
      <c r="K1" s="94"/>
    </row>
    <row r="2" spans="1:11" ht="30">
      <c r="A2" s="34"/>
      <c r="B2" s="34"/>
      <c r="C2" s="35"/>
      <c r="D2" s="35"/>
      <c r="E2" s="35"/>
      <c r="F2" s="35"/>
      <c r="G2" s="35"/>
      <c r="H2" s="35"/>
      <c r="I2" s="35"/>
      <c r="J2" s="39"/>
      <c r="K2" s="38"/>
    </row>
    <row r="3" spans="1:11" ht="63">
      <c r="A3" s="44" t="s">
        <v>12</v>
      </c>
      <c r="B3" s="44" t="s">
        <v>11</v>
      </c>
      <c r="C3" s="44" t="s">
        <v>10</v>
      </c>
      <c r="D3" s="44" t="s">
        <v>9</v>
      </c>
      <c r="E3" s="44" t="s">
        <v>8</v>
      </c>
      <c r="F3" s="26" t="s">
        <v>7</v>
      </c>
      <c r="G3" s="44" t="s">
        <v>6</v>
      </c>
      <c r="H3" s="44" t="s">
        <v>5</v>
      </c>
      <c r="I3" s="44" t="s">
        <v>4</v>
      </c>
      <c r="J3" s="44" t="s">
        <v>3</v>
      </c>
      <c r="K3" s="44" t="s">
        <v>13</v>
      </c>
    </row>
    <row r="4" spans="1:11" ht="408" customHeight="1">
      <c r="A4" s="92">
        <v>1</v>
      </c>
      <c r="B4" s="95" t="s">
        <v>50</v>
      </c>
      <c r="C4" s="97" t="s">
        <v>58</v>
      </c>
      <c r="D4" s="97" t="s">
        <v>30</v>
      </c>
      <c r="E4" s="97" t="s">
        <v>59</v>
      </c>
      <c r="F4" s="99">
        <v>25550000</v>
      </c>
      <c r="G4" s="99">
        <f>F4*0.86</f>
        <v>21973000</v>
      </c>
      <c r="H4" s="101">
        <f>F4*0.14</f>
        <v>3577000.0000000005</v>
      </c>
      <c r="I4" s="103">
        <v>0</v>
      </c>
      <c r="J4" s="131" t="s">
        <v>396</v>
      </c>
      <c r="K4" s="92" t="s">
        <v>0</v>
      </c>
    </row>
    <row r="5" spans="1:11" ht="162.75" customHeight="1">
      <c r="A5" s="92"/>
      <c r="B5" s="96"/>
      <c r="C5" s="98"/>
      <c r="D5" s="98"/>
      <c r="E5" s="98"/>
      <c r="F5" s="100"/>
      <c r="G5" s="100"/>
      <c r="H5" s="102"/>
      <c r="I5" s="103"/>
      <c r="J5" s="131"/>
      <c r="K5" s="92"/>
    </row>
    <row r="6" spans="1:11" ht="198" customHeight="1">
      <c r="A6" s="44" t="s">
        <v>15</v>
      </c>
      <c r="B6" s="45" t="s">
        <v>49</v>
      </c>
      <c r="C6" s="46" t="s">
        <v>58</v>
      </c>
      <c r="D6" s="46" t="s">
        <v>26</v>
      </c>
      <c r="E6" s="46" t="s">
        <v>397</v>
      </c>
      <c r="F6" s="58">
        <v>4000000</v>
      </c>
      <c r="G6" s="50">
        <f>F6*0.86</f>
        <v>3440000</v>
      </c>
      <c r="H6" s="51">
        <f>F6*0.14</f>
        <v>560000</v>
      </c>
      <c r="I6" s="47">
        <v>4300000</v>
      </c>
      <c r="J6" s="61" t="s">
        <v>398</v>
      </c>
      <c r="K6" s="44" t="s">
        <v>0</v>
      </c>
    </row>
    <row r="7" spans="1:11" ht="183" customHeight="1">
      <c r="A7" s="44" t="s">
        <v>16</v>
      </c>
      <c r="B7" s="45" t="s">
        <v>49</v>
      </c>
      <c r="C7" s="46" t="s">
        <v>60</v>
      </c>
      <c r="D7" s="46" t="s">
        <v>26</v>
      </c>
      <c r="E7" s="46" t="s">
        <v>83</v>
      </c>
      <c r="F7" s="50">
        <v>800000</v>
      </c>
      <c r="G7" s="50">
        <f>F7*0.86</f>
        <v>688000</v>
      </c>
      <c r="H7" s="51">
        <f>F7*0.14</f>
        <v>112000.00000000001</v>
      </c>
      <c r="I7" s="47">
        <v>0</v>
      </c>
      <c r="J7" s="61" t="s">
        <v>399</v>
      </c>
      <c r="K7" s="44" t="s">
        <v>0</v>
      </c>
    </row>
    <row r="8" spans="1:11" ht="408" customHeight="1">
      <c r="A8" s="92" t="s">
        <v>17</v>
      </c>
      <c r="B8" s="95" t="s">
        <v>49</v>
      </c>
      <c r="C8" s="97" t="s">
        <v>61</v>
      </c>
      <c r="D8" s="97" t="s">
        <v>27</v>
      </c>
      <c r="E8" s="97" t="s">
        <v>82</v>
      </c>
      <c r="F8" s="99">
        <v>20000000</v>
      </c>
      <c r="G8" s="99">
        <f>F8*0.86</f>
        <v>17200000</v>
      </c>
      <c r="H8" s="101">
        <f>F8*0.14</f>
        <v>2800000.0000000005</v>
      </c>
      <c r="I8" s="103">
        <v>8600000</v>
      </c>
      <c r="J8" s="131" t="s">
        <v>482</v>
      </c>
      <c r="K8" s="92" t="s">
        <v>0</v>
      </c>
    </row>
    <row r="9" spans="1:11" ht="182.25" customHeight="1">
      <c r="A9" s="92"/>
      <c r="B9" s="96"/>
      <c r="C9" s="98" t="s">
        <v>24</v>
      </c>
      <c r="D9" s="98" t="s">
        <v>18</v>
      </c>
      <c r="E9" s="98" t="s">
        <v>25</v>
      </c>
      <c r="F9" s="100"/>
      <c r="G9" s="100"/>
      <c r="H9" s="102"/>
      <c r="I9" s="103"/>
      <c r="J9" s="131"/>
      <c r="K9" s="92"/>
    </row>
    <row r="10" spans="1:11" ht="356.25" customHeight="1">
      <c r="A10" s="44">
        <v>5</v>
      </c>
      <c r="B10" s="45" t="s">
        <v>49</v>
      </c>
      <c r="C10" s="46" t="s">
        <v>61</v>
      </c>
      <c r="D10" s="46" t="s">
        <v>27</v>
      </c>
      <c r="E10" s="46" t="s">
        <v>81</v>
      </c>
      <c r="F10" s="50">
        <v>20000000</v>
      </c>
      <c r="G10" s="50">
        <f>F10*0.86</f>
        <v>17200000</v>
      </c>
      <c r="H10" s="51">
        <f>F10*0.14</f>
        <v>2800000.0000000005</v>
      </c>
      <c r="I10" s="47">
        <v>0</v>
      </c>
      <c r="J10" s="61" t="s">
        <v>400</v>
      </c>
      <c r="K10" s="44"/>
    </row>
    <row r="11" spans="1:11" ht="315.75" customHeight="1">
      <c r="A11" s="106">
        <v>6</v>
      </c>
      <c r="B11" s="95" t="s">
        <v>49</v>
      </c>
      <c r="C11" s="97" t="s">
        <v>62</v>
      </c>
      <c r="D11" s="106" t="s">
        <v>27</v>
      </c>
      <c r="E11" s="106" t="s">
        <v>85</v>
      </c>
      <c r="F11" s="114">
        <v>9780000</v>
      </c>
      <c r="G11" s="99">
        <f>F11*0.86</f>
        <v>8410800</v>
      </c>
      <c r="H11" s="101">
        <f>F11*0.14</f>
        <v>1369200.0000000002</v>
      </c>
      <c r="I11" s="103">
        <v>1720000</v>
      </c>
      <c r="J11" s="117" t="s">
        <v>401</v>
      </c>
      <c r="K11" s="106"/>
    </row>
    <row r="12" spans="1:11" ht="114.75" customHeight="1">
      <c r="A12" s="108"/>
      <c r="B12" s="96"/>
      <c r="C12" s="98" t="s">
        <v>24</v>
      </c>
      <c r="D12" s="108"/>
      <c r="E12" s="108"/>
      <c r="F12" s="116"/>
      <c r="G12" s="100"/>
      <c r="H12" s="102"/>
      <c r="I12" s="103"/>
      <c r="J12" s="105"/>
      <c r="K12" s="108"/>
    </row>
    <row r="13" spans="1:11" ht="409.5" customHeight="1">
      <c r="A13" s="52">
        <v>7</v>
      </c>
      <c r="B13" s="45" t="s">
        <v>49</v>
      </c>
      <c r="C13" s="52" t="s">
        <v>63</v>
      </c>
      <c r="D13" s="52" t="s">
        <v>27</v>
      </c>
      <c r="E13" s="52" t="s">
        <v>84</v>
      </c>
      <c r="F13" s="56">
        <v>30000000</v>
      </c>
      <c r="G13" s="50">
        <f>F13*0.86</f>
        <v>25800000</v>
      </c>
      <c r="H13" s="51">
        <f>F13*0.14</f>
        <v>4200000</v>
      </c>
      <c r="I13" s="47">
        <v>2580000</v>
      </c>
      <c r="J13" s="54" t="s">
        <v>402</v>
      </c>
      <c r="K13" s="90"/>
    </row>
    <row r="14" spans="1:11" ht="243.75" customHeight="1">
      <c r="A14" s="52">
        <v>8</v>
      </c>
      <c r="B14" s="45" t="s">
        <v>49</v>
      </c>
      <c r="C14" s="52" t="s">
        <v>64</v>
      </c>
      <c r="D14" s="52" t="s">
        <v>18</v>
      </c>
      <c r="E14" s="52" t="s">
        <v>86</v>
      </c>
      <c r="F14" s="56">
        <v>16000000</v>
      </c>
      <c r="G14" s="50">
        <f>F14*0.86</f>
        <v>13760000</v>
      </c>
      <c r="H14" s="51">
        <f>F14*0.14</f>
        <v>2240000</v>
      </c>
      <c r="I14" s="47">
        <v>0</v>
      </c>
      <c r="J14" s="54" t="s">
        <v>403</v>
      </c>
      <c r="K14" s="90"/>
    </row>
    <row r="15" spans="1:11" ht="203.25" customHeight="1">
      <c r="A15" s="52">
        <v>9</v>
      </c>
      <c r="B15" s="45" t="s">
        <v>49</v>
      </c>
      <c r="C15" s="57" t="s">
        <v>65</v>
      </c>
      <c r="D15" s="52" t="s">
        <v>18</v>
      </c>
      <c r="E15" s="52" t="s">
        <v>66</v>
      </c>
      <c r="F15" s="56">
        <v>3500000</v>
      </c>
      <c r="G15" s="50">
        <f>F15*0.86</f>
        <v>3010000</v>
      </c>
      <c r="H15" s="51">
        <f>F15*0.14</f>
        <v>490000.00000000006</v>
      </c>
      <c r="I15" s="47">
        <v>0</v>
      </c>
      <c r="J15" s="54" t="s">
        <v>404</v>
      </c>
      <c r="K15" s="52"/>
    </row>
    <row r="16" spans="1:11" ht="144" customHeight="1">
      <c r="A16" s="52">
        <v>10</v>
      </c>
      <c r="B16" s="45" t="s">
        <v>50</v>
      </c>
      <c r="C16" s="57" t="s">
        <v>67</v>
      </c>
      <c r="D16" s="52" t="s">
        <v>18</v>
      </c>
      <c r="E16" s="52" t="s">
        <v>68</v>
      </c>
      <c r="F16" s="56">
        <v>30000000</v>
      </c>
      <c r="G16" s="50">
        <f>F16*0.86</f>
        <v>25800000</v>
      </c>
      <c r="H16" s="51">
        <f>F16*0.14</f>
        <v>4200000</v>
      </c>
      <c r="I16" s="47">
        <v>0</v>
      </c>
      <c r="J16" s="54" t="s">
        <v>405</v>
      </c>
      <c r="K16" s="90"/>
    </row>
    <row r="17" spans="1:11" ht="38.25" customHeight="1">
      <c r="A17" s="160" t="s">
        <v>2</v>
      </c>
      <c r="B17" s="163"/>
      <c r="C17" s="163"/>
      <c r="D17" s="163"/>
      <c r="E17" s="164"/>
      <c r="F17" s="37">
        <f>F4+F6+F7+F8+F10+F11+F13+F14+F15+F16</f>
        <v>159630000</v>
      </c>
      <c r="G17" s="37">
        <f>G4+G6+G7+G8+G10+G11+G13+G14+G15+G16</f>
        <v>137281800</v>
      </c>
      <c r="H17" s="37">
        <f>H4+H6+H7+H8+H10+H11+H13+H14+H15+H16</f>
        <v>22348200</v>
      </c>
      <c r="I17" s="13">
        <f>SUM(I4:I16)</f>
        <v>17200000</v>
      </c>
      <c r="J17" s="48"/>
      <c r="K17" s="36"/>
    </row>
    <row r="18" spans="1:11" ht="21">
      <c r="A18" s="92" t="s">
        <v>1</v>
      </c>
      <c r="B18" s="92"/>
      <c r="C18" s="92"/>
      <c r="D18" s="92"/>
      <c r="E18" s="92"/>
      <c r="F18" s="92"/>
      <c r="G18" s="92"/>
      <c r="H18" s="92"/>
      <c r="I18" s="92"/>
      <c r="J18" s="92"/>
      <c r="K18" s="92"/>
    </row>
    <row r="19" spans="1:11" ht="21">
      <c r="A19" s="93" t="s">
        <v>0</v>
      </c>
      <c r="B19" s="93"/>
      <c r="C19" s="93"/>
      <c r="D19" s="93"/>
      <c r="E19" s="93"/>
      <c r="F19" s="93"/>
      <c r="G19" s="93"/>
      <c r="H19" s="93"/>
      <c r="I19" s="93"/>
      <c r="J19" s="93"/>
      <c r="K19" s="93"/>
    </row>
  </sheetData>
  <mergeCells count="37">
    <mergeCell ref="A18:K18"/>
    <mergeCell ref="A19:K19"/>
    <mergeCell ref="A17:E17"/>
    <mergeCell ref="G11:G12"/>
    <mergeCell ref="H11:H12"/>
    <mergeCell ref="I11:I12"/>
    <mergeCell ref="J11:J12"/>
    <mergeCell ref="K11:K12"/>
    <mergeCell ref="A11:A12"/>
    <mergeCell ref="B11:B12"/>
    <mergeCell ref="C11:C12"/>
    <mergeCell ref="D11:D12"/>
    <mergeCell ref="E11:E12"/>
    <mergeCell ref="F11:F12"/>
    <mergeCell ref="A1:K1"/>
    <mergeCell ref="A4:A5"/>
    <mergeCell ref="B4:B5"/>
    <mergeCell ref="C4:C5"/>
    <mergeCell ref="D4:D5"/>
    <mergeCell ref="E4:E5"/>
    <mergeCell ref="F4:F5"/>
    <mergeCell ref="G4:G5"/>
    <mergeCell ref="H4:H5"/>
    <mergeCell ref="I4:I5"/>
    <mergeCell ref="A8:A9"/>
    <mergeCell ref="B8:B9"/>
    <mergeCell ref="C8:C9"/>
    <mergeCell ref="J4:J5"/>
    <mergeCell ref="K4:K5"/>
    <mergeCell ref="D8:D9"/>
    <mergeCell ref="E8:E9"/>
    <mergeCell ref="G8:G9"/>
    <mergeCell ref="H8:H9"/>
    <mergeCell ref="I8:I9"/>
    <mergeCell ref="F8:F9"/>
    <mergeCell ref="J8:J9"/>
    <mergeCell ref="K8:K9"/>
  </mergeCells>
  <phoneticPr fontId="1" type="noConversion"/>
  <printOptions horizontalCentered="1"/>
  <pageMargins left="0.39370078740157483" right="0.39370078740157483" top="0.59055118110236227" bottom="0.59055118110236227" header="0.51181102362204722" footer="0.51181102362204722"/>
  <pageSetup paperSize="8" scale="70" orientation="portrait" r:id="rId1"/>
  <headerFooter alignWithMargins="0"/>
  <colBreaks count="1" manualBreakCount="1">
    <brk id="17" max="1048575" man="1"/>
  </colBreaks>
</worksheet>
</file>

<file path=xl/worksheets/sheet17.xml><?xml version="1.0" encoding="utf-8"?>
<worksheet xmlns="http://schemas.openxmlformats.org/spreadsheetml/2006/main" xmlns:r="http://schemas.openxmlformats.org/officeDocument/2006/relationships">
  <sheetPr>
    <tabColor rgb="FFFFFF00"/>
  </sheetPr>
  <dimension ref="A1:K14"/>
  <sheetViews>
    <sheetView view="pageBreakPreview" zoomScale="50" zoomScaleNormal="40" zoomScaleSheetLayoutView="50" workbookViewId="0">
      <pane xSplit="5" ySplit="1" topLeftCell="F2" activePane="bottomRight" state="frozen"/>
      <selection activeCell="J4" sqref="J4:J5"/>
      <selection pane="topRight" activeCell="J4" sqref="J4:J5"/>
      <selection pane="bottomLeft" activeCell="J4" sqref="J4:J5"/>
      <selection pane="bottomRight" activeCell="K12" sqref="A1:K12"/>
    </sheetView>
  </sheetViews>
  <sheetFormatPr defaultColWidth="9" defaultRowHeight="16.5"/>
  <cols>
    <col min="1" max="1" width="5.25" style="33" customWidth="1"/>
    <col min="2" max="2" width="8.5" style="33" customWidth="1"/>
    <col min="3" max="3" width="9.25" style="33" customWidth="1"/>
    <col min="4" max="4" width="5.625" style="33" customWidth="1"/>
    <col min="5" max="5" width="24.625" style="33" customWidth="1"/>
    <col min="6" max="6" width="13.375" style="2" customWidth="1"/>
    <col min="7" max="7" width="14.875" style="33" customWidth="1"/>
    <col min="8" max="8" width="13.5" style="33" customWidth="1"/>
    <col min="9" max="9" width="13.25" style="33" customWidth="1"/>
    <col min="10" max="10" width="68" style="33" customWidth="1"/>
    <col min="11" max="16384" width="9" style="33"/>
  </cols>
  <sheetData>
    <row r="1" spans="1:11" ht="80.099999999999994" customHeight="1">
      <c r="A1" s="94" t="s">
        <v>313</v>
      </c>
      <c r="B1" s="94"/>
      <c r="C1" s="94"/>
      <c r="D1" s="94"/>
      <c r="E1" s="94"/>
      <c r="F1" s="94"/>
      <c r="G1" s="94"/>
      <c r="H1" s="94"/>
      <c r="I1" s="94"/>
      <c r="J1" s="94"/>
      <c r="K1" s="94"/>
    </row>
    <row r="2" spans="1:11" ht="41.45" customHeight="1">
      <c r="A2" s="34"/>
      <c r="B2" s="34"/>
      <c r="C2" s="35"/>
      <c r="D2" s="35"/>
      <c r="E2" s="35"/>
      <c r="F2" s="35"/>
      <c r="G2" s="35"/>
      <c r="H2" s="35"/>
      <c r="I2" s="35"/>
      <c r="J2" s="39" t="s">
        <v>351</v>
      </c>
      <c r="K2" s="38"/>
    </row>
    <row r="3" spans="1:11" ht="90" customHeight="1">
      <c r="A3" s="44" t="s">
        <v>314</v>
      </c>
      <c r="B3" s="44" t="s">
        <v>315</v>
      </c>
      <c r="C3" s="44" t="s">
        <v>316</v>
      </c>
      <c r="D3" s="44" t="s">
        <v>317</v>
      </c>
      <c r="E3" s="44" t="s">
        <v>318</v>
      </c>
      <c r="F3" s="26" t="s">
        <v>319</v>
      </c>
      <c r="G3" s="44" t="s">
        <v>320</v>
      </c>
      <c r="H3" s="44" t="s">
        <v>321</v>
      </c>
      <c r="I3" s="44" t="s">
        <v>322</v>
      </c>
      <c r="J3" s="44" t="s">
        <v>323</v>
      </c>
      <c r="K3" s="44" t="s">
        <v>324</v>
      </c>
    </row>
    <row r="4" spans="1:11" ht="292.5" customHeight="1">
      <c r="A4" s="92">
        <v>1</v>
      </c>
      <c r="B4" s="95" t="s">
        <v>352</v>
      </c>
      <c r="C4" s="97" t="s">
        <v>353</v>
      </c>
      <c r="D4" s="97" t="s">
        <v>331</v>
      </c>
      <c r="E4" s="97" t="s">
        <v>354</v>
      </c>
      <c r="F4" s="99">
        <v>15000000</v>
      </c>
      <c r="G4" s="99">
        <f>F4*0.81</f>
        <v>12150000</v>
      </c>
      <c r="H4" s="101">
        <f>F4*0.19</f>
        <v>2850000</v>
      </c>
      <c r="I4" s="103">
        <v>6480000</v>
      </c>
      <c r="J4" s="117" t="s">
        <v>355</v>
      </c>
      <c r="K4" s="92"/>
    </row>
    <row r="5" spans="1:11" ht="409.6" customHeight="1">
      <c r="A5" s="92"/>
      <c r="B5" s="96"/>
      <c r="C5" s="98"/>
      <c r="D5" s="98"/>
      <c r="E5" s="98"/>
      <c r="F5" s="100"/>
      <c r="G5" s="100"/>
      <c r="H5" s="102"/>
      <c r="I5" s="103"/>
      <c r="J5" s="105"/>
      <c r="K5" s="92"/>
    </row>
    <row r="6" spans="1:11" ht="199.9" customHeight="1">
      <c r="A6" s="92">
        <v>2</v>
      </c>
      <c r="B6" s="95" t="s">
        <v>352</v>
      </c>
      <c r="C6" s="97" t="s">
        <v>353</v>
      </c>
      <c r="D6" s="97" t="s">
        <v>331</v>
      </c>
      <c r="E6" s="97" t="s">
        <v>356</v>
      </c>
      <c r="F6" s="99">
        <v>3800000</v>
      </c>
      <c r="G6" s="99">
        <f>F6*0.81</f>
        <v>3078000</v>
      </c>
      <c r="H6" s="101">
        <f>F6*0.19</f>
        <v>722000</v>
      </c>
      <c r="I6" s="103">
        <v>1620000</v>
      </c>
      <c r="J6" s="131" t="s">
        <v>357</v>
      </c>
      <c r="K6" s="92" t="s">
        <v>0</v>
      </c>
    </row>
    <row r="7" spans="1:11" ht="409.6" customHeight="1">
      <c r="A7" s="92"/>
      <c r="B7" s="96"/>
      <c r="C7" s="98"/>
      <c r="D7" s="98"/>
      <c r="E7" s="98"/>
      <c r="F7" s="100"/>
      <c r="G7" s="100"/>
      <c r="H7" s="102"/>
      <c r="I7" s="103"/>
      <c r="J7" s="131"/>
      <c r="K7" s="92"/>
    </row>
    <row r="8" spans="1:11" ht="199.9" customHeight="1">
      <c r="A8" s="106">
        <v>3</v>
      </c>
      <c r="B8" s="106" t="s">
        <v>352</v>
      </c>
      <c r="C8" s="106" t="s">
        <v>353</v>
      </c>
      <c r="D8" s="106" t="s">
        <v>331</v>
      </c>
      <c r="E8" s="106" t="s">
        <v>358</v>
      </c>
      <c r="F8" s="187">
        <v>18700000</v>
      </c>
      <c r="G8" s="114">
        <f>F8*0.81</f>
        <v>15147000.000000002</v>
      </c>
      <c r="H8" s="114">
        <f>F8*0.19</f>
        <v>3553000</v>
      </c>
      <c r="I8" s="114">
        <v>4050000</v>
      </c>
      <c r="J8" s="117" t="s">
        <v>359</v>
      </c>
      <c r="K8" s="106" t="s">
        <v>0</v>
      </c>
    </row>
    <row r="9" spans="1:11" ht="199.9" customHeight="1">
      <c r="A9" s="107"/>
      <c r="B9" s="107"/>
      <c r="C9" s="107"/>
      <c r="D9" s="107"/>
      <c r="E9" s="107"/>
      <c r="F9" s="188"/>
      <c r="G9" s="115"/>
      <c r="H9" s="115"/>
      <c r="I9" s="115"/>
      <c r="J9" s="118"/>
      <c r="K9" s="107"/>
    </row>
    <row r="10" spans="1:11" ht="389.25" customHeight="1">
      <c r="A10" s="152"/>
      <c r="B10" s="152"/>
      <c r="C10" s="152"/>
      <c r="D10" s="152"/>
      <c r="E10" s="152"/>
      <c r="F10" s="189"/>
      <c r="G10" s="149"/>
      <c r="H10" s="149"/>
      <c r="I10" s="149"/>
      <c r="J10" s="151"/>
      <c r="K10" s="152"/>
    </row>
    <row r="11" spans="1:11" ht="363" customHeight="1">
      <c r="A11" s="44">
        <v>4</v>
      </c>
      <c r="B11" s="44" t="s">
        <v>352</v>
      </c>
      <c r="C11" s="44" t="s">
        <v>360</v>
      </c>
      <c r="D11" s="44" t="s">
        <v>331</v>
      </c>
      <c r="E11" s="44" t="s">
        <v>361</v>
      </c>
      <c r="F11" s="47">
        <v>8700000</v>
      </c>
      <c r="G11" s="47">
        <v>7047000</v>
      </c>
      <c r="H11" s="47">
        <v>10653000</v>
      </c>
      <c r="I11" s="47">
        <v>4050000</v>
      </c>
      <c r="J11" s="61" t="s">
        <v>362</v>
      </c>
      <c r="K11" s="44"/>
    </row>
    <row r="12" spans="1:11" ht="39.950000000000003" customHeight="1">
      <c r="A12" s="92" t="s">
        <v>341</v>
      </c>
      <c r="B12" s="92"/>
      <c r="C12" s="92"/>
      <c r="D12" s="92"/>
      <c r="E12" s="92"/>
      <c r="F12" s="37">
        <f>F4+F6+F8</f>
        <v>37500000</v>
      </c>
      <c r="G12" s="37">
        <f>G4+G6+G8</f>
        <v>30375000</v>
      </c>
      <c r="H12" s="37">
        <f>H4+H6+H8</f>
        <v>7125000</v>
      </c>
      <c r="I12" s="13">
        <f>SUM(I4:I11)</f>
        <v>16200000</v>
      </c>
      <c r="J12" s="48"/>
      <c r="K12" s="36"/>
    </row>
    <row r="13" spans="1:11" ht="39.950000000000003" customHeight="1">
      <c r="A13" s="92" t="s">
        <v>342</v>
      </c>
      <c r="B13" s="92"/>
      <c r="C13" s="92"/>
      <c r="D13" s="92"/>
      <c r="E13" s="92"/>
      <c r="F13" s="92"/>
      <c r="G13" s="92"/>
      <c r="H13" s="92"/>
      <c r="I13" s="92"/>
      <c r="J13" s="92"/>
      <c r="K13" s="92"/>
    </row>
    <row r="14" spans="1:11" ht="97.5" customHeight="1">
      <c r="A14" s="93" t="s">
        <v>0</v>
      </c>
      <c r="B14" s="93"/>
      <c r="C14" s="93"/>
      <c r="D14" s="93"/>
      <c r="E14" s="93"/>
      <c r="F14" s="93"/>
      <c r="G14" s="93"/>
      <c r="H14" s="93"/>
      <c r="I14" s="93"/>
      <c r="J14" s="93"/>
      <c r="K14" s="93"/>
    </row>
  </sheetData>
  <mergeCells count="37">
    <mergeCell ref="J6:J7"/>
    <mergeCell ref="A6:A7"/>
    <mergeCell ref="B6:B7"/>
    <mergeCell ref="C6:C7"/>
    <mergeCell ref="A14:K14"/>
    <mergeCell ref="H8:H10"/>
    <mergeCell ref="I8:I10"/>
    <mergeCell ref="J8:J10"/>
    <mergeCell ref="K8:K10"/>
    <mergeCell ref="A12:E12"/>
    <mergeCell ref="A13:K13"/>
    <mergeCell ref="F8:F10"/>
    <mergeCell ref="G8:G10"/>
    <mergeCell ref="F6:F7"/>
    <mergeCell ref="G6:G7"/>
    <mergeCell ref="H6:H7"/>
    <mergeCell ref="A8:A10"/>
    <mergeCell ref="B8:B10"/>
    <mergeCell ref="C8:C10"/>
    <mergeCell ref="D8:D10"/>
    <mergeCell ref="E8:E10"/>
    <mergeCell ref="D6:D7"/>
    <mergeCell ref="E6:E7"/>
    <mergeCell ref="A1:K1"/>
    <mergeCell ref="A4:A5"/>
    <mergeCell ref="B4:B5"/>
    <mergeCell ref="C4:C5"/>
    <mergeCell ref="D4:D5"/>
    <mergeCell ref="E4:E5"/>
    <mergeCell ref="F4:F5"/>
    <mergeCell ref="G4:G5"/>
    <mergeCell ref="H4:H5"/>
    <mergeCell ref="I4:I5"/>
    <mergeCell ref="J4:J5"/>
    <mergeCell ref="K4:K5"/>
    <mergeCell ref="K6:K7"/>
    <mergeCell ref="I6:I7"/>
  </mergeCells>
  <phoneticPr fontId="1" type="noConversion"/>
  <printOptions horizontalCentered="1"/>
  <pageMargins left="0.39370078740157483" right="0.39370078740157483" top="0.59055118110236227" bottom="0.59055118110236227" header="0.51181102362204722" footer="0.51181102362204722"/>
  <pageSetup paperSize="8" scale="70" orientation="portrait" r:id="rId1"/>
  <headerFooter alignWithMargins="0"/>
</worksheet>
</file>

<file path=xl/worksheets/sheet18.xml><?xml version="1.0" encoding="utf-8"?>
<worksheet xmlns="http://schemas.openxmlformats.org/spreadsheetml/2006/main" xmlns:r="http://schemas.openxmlformats.org/officeDocument/2006/relationships">
  <sheetPr>
    <tabColor rgb="FFFF0000"/>
  </sheetPr>
  <dimension ref="A1:K30"/>
  <sheetViews>
    <sheetView view="pageBreakPreview" zoomScale="50" zoomScaleNormal="40" zoomScaleSheetLayoutView="50" workbookViewId="0">
      <selection activeCell="K28" sqref="A1:K28"/>
    </sheetView>
  </sheetViews>
  <sheetFormatPr defaultRowHeight="16.5"/>
  <cols>
    <col min="1" max="1" width="5.25" style="33" customWidth="1"/>
    <col min="2" max="2" width="8.5" style="33" customWidth="1"/>
    <col min="3" max="3" width="9.25" style="33" customWidth="1"/>
    <col min="4" max="4" width="5.625" style="33" customWidth="1"/>
    <col min="5" max="5" width="24.625" style="33" customWidth="1"/>
    <col min="6" max="6" width="13.375" style="79" customWidth="1"/>
    <col min="7" max="7" width="14.875" style="33" customWidth="1"/>
    <col min="8" max="8" width="13.5" style="33" customWidth="1"/>
    <col min="9" max="9" width="16.125" style="33" customWidth="1"/>
    <col min="10" max="10" width="70.75" style="33" customWidth="1"/>
    <col min="11" max="11" width="10.75" style="33" customWidth="1"/>
    <col min="12" max="256" width="9" style="33"/>
    <col min="257" max="257" width="5.25" style="33" customWidth="1"/>
    <col min="258" max="258" width="8.5" style="33" customWidth="1"/>
    <col min="259" max="259" width="9.25" style="33" customWidth="1"/>
    <col min="260" max="260" width="5.625" style="33" customWidth="1"/>
    <col min="261" max="261" width="24.625" style="33" customWidth="1"/>
    <col min="262" max="262" width="13.375" style="33" customWidth="1"/>
    <col min="263" max="263" width="14.875" style="33" customWidth="1"/>
    <col min="264" max="264" width="13.5" style="33" customWidth="1"/>
    <col min="265" max="265" width="12.625" style="33" customWidth="1"/>
    <col min="266" max="266" width="70.75" style="33" customWidth="1"/>
    <col min="267" max="267" width="10.75" style="33" customWidth="1"/>
    <col min="268" max="512" width="9" style="33"/>
    <col min="513" max="513" width="5.25" style="33" customWidth="1"/>
    <col min="514" max="514" width="8.5" style="33" customWidth="1"/>
    <col min="515" max="515" width="9.25" style="33" customWidth="1"/>
    <col min="516" max="516" width="5.625" style="33" customWidth="1"/>
    <col min="517" max="517" width="24.625" style="33" customWidth="1"/>
    <col min="518" max="518" width="13.375" style="33" customWidth="1"/>
    <col min="519" max="519" width="14.875" style="33" customWidth="1"/>
    <col min="520" max="520" width="13.5" style="33" customWidth="1"/>
    <col min="521" max="521" width="12.625" style="33" customWidth="1"/>
    <col min="522" max="522" width="70.75" style="33" customWidth="1"/>
    <col min="523" max="523" width="10.75" style="33" customWidth="1"/>
    <col min="524" max="768" width="9" style="33"/>
    <col min="769" max="769" width="5.25" style="33" customWidth="1"/>
    <col min="770" max="770" width="8.5" style="33" customWidth="1"/>
    <col min="771" max="771" width="9.25" style="33" customWidth="1"/>
    <col min="772" max="772" width="5.625" style="33" customWidth="1"/>
    <col min="773" max="773" width="24.625" style="33" customWidth="1"/>
    <col min="774" max="774" width="13.375" style="33" customWidth="1"/>
    <col min="775" max="775" width="14.875" style="33" customWidth="1"/>
    <col min="776" max="776" width="13.5" style="33" customWidth="1"/>
    <col min="777" max="777" width="12.625" style="33" customWidth="1"/>
    <col min="778" max="778" width="70.75" style="33" customWidth="1"/>
    <col min="779" max="779" width="10.75" style="33" customWidth="1"/>
    <col min="780" max="1024" width="9" style="33"/>
    <col min="1025" max="1025" width="5.25" style="33" customWidth="1"/>
    <col min="1026" max="1026" width="8.5" style="33" customWidth="1"/>
    <col min="1027" max="1027" width="9.25" style="33" customWidth="1"/>
    <col min="1028" max="1028" width="5.625" style="33" customWidth="1"/>
    <col min="1029" max="1029" width="24.625" style="33" customWidth="1"/>
    <col min="1030" max="1030" width="13.375" style="33" customWidth="1"/>
    <col min="1031" max="1031" width="14.875" style="33" customWidth="1"/>
    <col min="1032" max="1032" width="13.5" style="33" customWidth="1"/>
    <col min="1033" max="1033" width="12.625" style="33" customWidth="1"/>
    <col min="1034" max="1034" width="70.75" style="33" customWidth="1"/>
    <col min="1035" max="1035" width="10.75" style="33" customWidth="1"/>
    <col min="1036" max="1280" width="9" style="33"/>
    <col min="1281" max="1281" width="5.25" style="33" customWidth="1"/>
    <col min="1282" max="1282" width="8.5" style="33" customWidth="1"/>
    <col min="1283" max="1283" width="9.25" style="33" customWidth="1"/>
    <col min="1284" max="1284" width="5.625" style="33" customWidth="1"/>
    <col min="1285" max="1285" width="24.625" style="33" customWidth="1"/>
    <col min="1286" max="1286" width="13.375" style="33" customWidth="1"/>
    <col min="1287" max="1287" width="14.875" style="33" customWidth="1"/>
    <col min="1288" max="1288" width="13.5" style="33" customWidth="1"/>
    <col min="1289" max="1289" width="12.625" style="33" customWidth="1"/>
    <col min="1290" max="1290" width="70.75" style="33" customWidth="1"/>
    <col min="1291" max="1291" width="10.75" style="33" customWidth="1"/>
    <col min="1292" max="1536" width="9" style="33"/>
    <col min="1537" max="1537" width="5.25" style="33" customWidth="1"/>
    <col min="1538" max="1538" width="8.5" style="33" customWidth="1"/>
    <col min="1539" max="1539" width="9.25" style="33" customWidth="1"/>
    <col min="1540" max="1540" width="5.625" style="33" customWidth="1"/>
    <col min="1541" max="1541" width="24.625" style="33" customWidth="1"/>
    <col min="1542" max="1542" width="13.375" style="33" customWidth="1"/>
    <col min="1543" max="1543" width="14.875" style="33" customWidth="1"/>
    <col min="1544" max="1544" width="13.5" style="33" customWidth="1"/>
    <col min="1545" max="1545" width="12.625" style="33" customWidth="1"/>
    <col min="1546" max="1546" width="70.75" style="33" customWidth="1"/>
    <col min="1547" max="1547" width="10.75" style="33" customWidth="1"/>
    <col min="1548" max="1792" width="9" style="33"/>
    <col min="1793" max="1793" width="5.25" style="33" customWidth="1"/>
    <col min="1794" max="1794" width="8.5" style="33" customWidth="1"/>
    <col min="1795" max="1795" width="9.25" style="33" customWidth="1"/>
    <col min="1796" max="1796" width="5.625" style="33" customWidth="1"/>
    <col min="1797" max="1797" width="24.625" style="33" customWidth="1"/>
    <col min="1798" max="1798" width="13.375" style="33" customWidth="1"/>
    <col min="1799" max="1799" width="14.875" style="33" customWidth="1"/>
    <col min="1800" max="1800" width="13.5" style="33" customWidth="1"/>
    <col min="1801" max="1801" width="12.625" style="33" customWidth="1"/>
    <col min="1802" max="1802" width="70.75" style="33" customWidth="1"/>
    <col min="1803" max="1803" width="10.75" style="33" customWidth="1"/>
    <col min="1804" max="2048" width="9" style="33"/>
    <col min="2049" max="2049" width="5.25" style="33" customWidth="1"/>
    <col min="2050" max="2050" width="8.5" style="33" customWidth="1"/>
    <col min="2051" max="2051" width="9.25" style="33" customWidth="1"/>
    <col min="2052" max="2052" width="5.625" style="33" customWidth="1"/>
    <col min="2053" max="2053" width="24.625" style="33" customWidth="1"/>
    <col min="2054" max="2054" width="13.375" style="33" customWidth="1"/>
    <col min="2055" max="2055" width="14.875" style="33" customWidth="1"/>
    <col min="2056" max="2056" width="13.5" style="33" customWidth="1"/>
    <col min="2057" max="2057" width="12.625" style="33" customWidth="1"/>
    <col min="2058" max="2058" width="70.75" style="33" customWidth="1"/>
    <col min="2059" max="2059" width="10.75" style="33" customWidth="1"/>
    <col min="2060" max="2304" width="9" style="33"/>
    <col min="2305" max="2305" width="5.25" style="33" customWidth="1"/>
    <col min="2306" max="2306" width="8.5" style="33" customWidth="1"/>
    <col min="2307" max="2307" width="9.25" style="33" customWidth="1"/>
    <col min="2308" max="2308" width="5.625" style="33" customWidth="1"/>
    <col min="2309" max="2309" width="24.625" style="33" customWidth="1"/>
    <col min="2310" max="2310" width="13.375" style="33" customWidth="1"/>
    <col min="2311" max="2311" width="14.875" style="33" customWidth="1"/>
    <col min="2312" max="2312" width="13.5" style="33" customWidth="1"/>
    <col min="2313" max="2313" width="12.625" style="33" customWidth="1"/>
    <col min="2314" max="2314" width="70.75" style="33" customWidth="1"/>
    <col min="2315" max="2315" width="10.75" style="33" customWidth="1"/>
    <col min="2316" max="2560" width="9" style="33"/>
    <col min="2561" max="2561" width="5.25" style="33" customWidth="1"/>
    <col min="2562" max="2562" width="8.5" style="33" customWidth="1"/>
    <col min="2563" max="2563" width="9.25" style="33" customWidth="1"/>
    <col min="2564" max="2564" width="5.625" style="33" customWidth="1"/>
    <col min="2565" max="2565" width="24.625" style="33" customWidth="1"/>
    <col min="2566" max="2566" width="13.375" style="33" customWidth="1"/>
    <col min="2567" max="2567" width="14.875" style="33" customWidth="1"/>
    <col min="2568" max="2568" width="13.5" style="33" customWidth="1"/>
    <col min="2569" max="2569" width="12.625" style="33" customWidth="1"/>
    <col min="2570" max="2570" width="70.75" style="33" customWidth="1"/>
    <col min="2571" max="2571" width="10.75" style="33" customWidth="1"/>
    <col min="2572" max="2816" width="9" style="33"/>
    <col min="2817" max="2817" width="5.25" style="33" customWidth="1"/>
    <col min="2818" max="2818" width="8.5" style="33" customWidth="1"/>
    <col min="2819" max="2819" width="9.25" style="33" customWidth="1"/>
    <col min="2820" max="2820" width="5.625" style="33" customWidth="1"/>
    <col min="2821" max="2821" width="24.625" style="33" customWidth="1"/>
    <col min="2822" max="2822" width="13.375" style="33" customWidth="1"/>
    <col min="2823" max="2823" width="14.875" style="33" customWidth="1"/>
    <col min="2824" max="2824" width="13.5" style="33" customWidth="1"/>
    <col min="2825" max="2825" width="12.625" style="33" customWidth="1"/>
    <col min="2826" max="2826" width="70.75" style="33" customWidth="1"/>
    <col min="2827" max="2827" width="10.75" style="33" customWidth="1"/>
    <col min="2828" max="3072" width="9" style="33"/>
    <col min="3073" max="3073" width="5.25" style="33" customWidth="1"/>
    <col min="3074" max="3074" width="8.5" style="33" customWidth="1"/>
    <col min="3075" max="3075" width="9.25" style="33" customWidth="1"/>
    <col min="3076" max="3076" width="5.625" style="33" customWidth="1"/>
    <col min="3077" max="3077" width="24.625" style="33" customWidth="1"/>
    <col min="3078" max="3078" width="13.375" style="33" customWidth="1"/>
    <col min="3079" max="3079" width="14.875" style="33" customWidth="1"/>
    <col min="3080" max="3080" width="13.5" style="33" customWidth="1"/>
    <col min="3081" max="3081" width="12.625" style="33" customWidth="1"/>
    <col min="3082" max="3082" width="70.75" style="33" customWidth="1"/>
    <col min="3083" max="3083" width="10.75" style="33" customWidth="1"/>
    <col min="3084" max="3328" width="9" style="33"/>
    <col min="3329" max="3329" width="5.25" style="33" customWidth="1"/>
    <col min="3330" max="3330" width="8.5" style="33" customWidth="1"/>
    <col min="3331" max="3331" width="9.25" style="33" customWidth="1"/>
    <col min="3332" max="3332" width="5.625" style="33" customWidth="1"/>
    <col min="3333" max="3333" width="24.625" style="33" customWidth="1"/>
    <col min="3334" max="3334" width="13.375" style="33" customWidth="1"/>
    <col min="3335" max="3335" width="14.875" style="33" customWidth="1"/>
    <col min="3336" max="3336" width="13.5" style="33" customWidth="1"/>
    <col min="3337" max="3337" width="12.625" style="33" customWidth="1"/>
    <col min="3338" max="3338" width="70.75" style="33" customWidth="1"/>
    <col min="3339" max="3339" width="10.75" style="33" customWidth="1"/>
    <col min="3340" max="3584" width="9" style="33"/>
    <col min="3585" max="3585" width="5.25" style="33" customWidth="1"/>
    <col min="3586" max="3586" width="8.5" style="33" customWidth="1"/>
    <col min="3587" max="3587" width="9.25" style="33" customWidth="1"/>
    <col min="3588" max="3588" width="5.625" style="33" customWidth="1"/>
    <col min="3589" max="3589" width="24.625" style="33" customWidth="1"/>
    <col min="3590" max="3590" width="13.375" style="33" customWidth="1"/>
    <col min="3591" max="3591" width="14.875" style="33" customWidth="1"/>
    <col min="3592" max="3592" width="13.5" style="33" customWidth="1"/>
    <col min="3593" max="3593" width="12.625" style="33" customWidth="1"/>
    <col min="3594" max="3594" width="70.75" style="33" customWidth="1"/>
    <col min="3595" max="3595" width="10.75" style="33" customWidth="1"/>
    <col min="3596" max="3840" width="9" style="33"/>
    <col min="3841" max="3841" width="5.25" style="33" customWidth="1"/>
    <col min="3842" max="3842" width="8.5" style="33" customWidth="1"/>
    <col min="3843" max="3843" width="9.25" style="33" customWidth="1"/>
    <col min="3844" max="3844" width="5.625" style="33" customWidth="1"/>
    <col min="3845" max="3845" width="24.625" style="33" customWidth="1"/>
    <col min="3846" max="3846" width="13.375" style="33" customWidth="1"/>
    <col min="3847" max="3847" width="14.875" style="33" customWidth="1"/>
    <col min="3848" max="3848" width="13.5" style="33" customWidth="1"/>
    <col min="3849" max="3849" width="12.625" style="33" customWidth="1"/>
    <col min="3850" max="3850" width="70.75" style="33" customWidth="1"/>
    <col min="3851" max="3851" width="10.75" style="33" customWidth="1"/>
    <col min="3852" max="4096" width="9" style="33"/>
    <col min="4097" max="4097" width="5.25" style="33" customWidth="1"/>
    <col min="4098" max="4098" width="8.5" style="33" customWidth="1"/>
    <col min="4099" max="4099" width="9.25" style="33" customWidth="1"/>
    <col min="4100" max="4100" width="5.625" style="33" customWidth="1"/>
    <col min="4101" max="4101" width="24.625" style="33" customWidth="1"/>
    <col min="4102" max="4102" width="13.375" style="33" customWidth="1"/>
    <col min="4103" max="4103" width="14.875" style="33" customWidth="1"/>
    <col min="4104" max="4104" width="13.5" style="33" customWidth="1"/>
    <col min="4105" max="4105" width="12.625" style="33" customWidth="1"/>
    <col min="4106" max="4106" width="70.75" style="33" customWidth="1"/>
    <col min="4107" max="4107" width="10.75" style="33" customWidth="1"/>
    <col min="4108" max="4352" width="9" style="33"/>
    <col min="4353" max="4353" width="5.25" style="33" customWidth="1"/>
    <col min="4354" max="4354" width="8.5" style="33" customWidth="1"/>
    <col min="4355" max="4355" width="9.25" style="33" customWidth="1"/>
    <col min="4356" max="4356" width="5.625" style="33" customWidth="1"/>
    <col min="4357" max="4357" width="24.625" style="33" customWidth="1"/>
    <col min="4358" max="4358" width="13.375" style="33" customWidth="1"/>
    <col min="4359" max="4359" width="14.875" style="33" customWidth="1"/>
    <col min="4360" max="4360" width="13.5" style="33" customWidth="1"/>
    <col min="4361" max="4361" width="12.625" style="33" customWidth="1"/>
    <col min="4362" max="4362" width="70.75" style="33" customWidth="1"/>
    <col min="4363" max="4363" width="10.75" style="33" customWidth="1"/>
    <col min="4364" max="4608" width="9" style="33"/>
    <col min="4609" max="4609" width="5.25" style="33" customWidth="1"/>
    <col min="4610" max="4610" width="8.5" style="33" customWidth="1"/>
    <col min="4611" max="4611" width="9.25" style="33" customWidth="1"/>
    <col min="4612" max="4612" width="5.625" style="33" customWidth="1"/>
    <col min="4613" max="4613" width="24.625" style="33" customWidth="1"/>
    <col min="4614" max="4614" width="13.375" style="33" customWidth="1"/>
    <col min="4615" max="4615" width="14.875" style="33" customWidth="1"/>
    <col min="4616" max="4616" width="13.5" style="33" customWidth="1"/>
    <col min="4617" max="4617" width="12.625" style="33" customWidth="1"/>
    <col min="4618" max="4618" width="70.75" style="33" customWidth="1"/>
    <col min="4619" max="4619" width="10.75" style="33" customWidth="1"/>
    <col min="4620" max="4864" width="9" style="33"/>
    <col min="4865" max="4865" width="5.25" style="33" customWidth="1"/>
    <col min="4866" max="4866" width="8.5" style="33" customWidth="1"/>
    <col min="4867" max="4867" width="9.25" style="33" customWidth="1"/>
    <col min="4868" max="4868" width="5.625" style="33" customWidth="1"/>
    <col min="4869" max="4869" width="24.625" style="33" customWidth="1"/>
    <col min="4870" max="4870" width="13.375" style="33" customWidth="1"/>
    <col min="4871" max="4871" width="14.875" style="33" customWidth="1"/>
    <col min="4872" max="4872" width="13.5" style="33" customWidth="1"/>
    <col min="4873" max="4873" width="12.625" style="33" customWidth="1"/>
    <col min="4874" max="4874" width="70.75" style="33" customWidth="1"/>
    <col min="4875" max="4875" width="10.75" style="33" customWidth="1"/>
    <col min="4876" max="5120" width="9" style="33"/>
    <col min="5121" max="5121" width="5.25" style="33" customWidth="1"/>
    <col min="5122" max="5122" width="8.5" style="33" customWidth="1"/>
    <col min="5123" max="5123" width="9.25" style="33" customWidth="1"/>
    <col min="5124" max="5124" width="5.625" style="33" customWidth="1"/>
    <col min="5125" max="5125" width="24.625" style="33" customWidth="1"/>
    <col min="5126" max="5126" width="13.375" style="33" customWidth="1"/>
    <col min="5127" max="5127" width="14.875" style="33" customWidth="1"/>
    <col min="5128" max="5128" width="13.5" style="33" customWidth="1"/>
    <col min="5129" max="5129" width="12.625" style="33" customWidth="1"/>
    <col min="5130" max="5130" width="70.75" style="33" customWidth="1"/>
    <col min="5131" max="5131" width="10.75" style="33" customWidth="1"/>
    <col min="5132" max="5376" width="9" style="33"/>
    <col min="5377" max="5377" width="5.25" style="33" customWidth="1"/>
    <col min="5378" max="5378" width="8.5" style="33" customWidth="1"/>
    <col min="5379" max="5379" width="9.25" style="33" customWidth="1"/>
    <col min="5380" max="5380" width="5.625" style="33" customWidth="1"/>
    <col min="5381" max="5381" width="24.625" style="33" customWidth="1"/>
    <col min="5382" max="5382" width="13.375" style="33" customWidth="1"/>
    <col min="5383" max="5383" width="14.875" style="33" customWidth="1"/>
    <col min="5384" max="5384" width="13.5" style="33" customWidth="1"/>
    <col min="5385" max="5385" width="12.625" style="33" customWidth="1"/>
    <col min="5386" max="5386" width="70.75" style="33" customWidth="1"/>
    <col min="5387" max="5387" width="10.75" style="33" customWidth="1"/>
    <col min="5388" max="5632" width="9" style="33"/>
    <col min="5633" max="5633" width="5.25" style="33" customWidth="1"/>
    <col min="5634" max="5634" width="8.5" style="33" customWidth="1"/>
    <col min="5635" max="5635" width="9.25" style="33" customWidth="1"/>
    <col min="5636" max="5636" width="5.625" style="33" customWidth="1"/>
    <col min="5637" max="5637" width="24.625" style="33" customWidth="1"/>
    <col min="5638" max="5638" width="13.375" style="33" customWidth="1"/>
    <col min="5639" max="5639" width="14.875" style="33" customWidth="1"/>
    <col min="5640" max="5640" width="13.5" style="33" customWidth="1"/>
    <col min="5641" max="5641" width="12.625" style="33" customWidth="1"/>
    <col min="5642" max="5642" width="70.75" style="33" customWidth="1"/>
    <col min="5643" max="5643" width="10.75" style="33" customWidth="1"/>
    <col min="5644" max="5888" width="9" style="33"/>
    <col min="5889" max="5889" width="5.25" style="33" customWidth="1"/>
    <col min="5890" max="5890" width="8.5" style="33" customWidth="1"/>
    <col min="5891" max="5891" width="9.25" style="33" customWidth="1"/>
    <col min="5892" max="5892" width="5.625" style="33" customWidth="1"/>
    <col min="5893" max="5893" width="24.625" style="33" customWidth="1"/>
    <col min="5894" max="5894" width="13.375" style="33" customWidth="1"/>
    <col min="5895" max="5895" width="14.875" style="33" customWidth="1"/>
    <col min="5896" max="5896" width="13.5" style="33" customWidth="1"/>
    <col min="5897" max="5897" width="12.625" style="33" customWidth="1"/>
    <col min="5898" max="5898" width="70.75" style="33" customWidth="1"/>
    <col min="5899" max="5899" width="10.75" style="33" customWidth="1"/>
    <col min="5900" max="6144" width="9" style="33"/>
    <col min="6145" max="6145" width="5.25" style="33" customWidth="1"/>
    <col min="6146" max="6146" width="8.5" style="33" customWidth="1"/>
    <col min="6147" max="6147" width="9.25" style="33" customWidth="1"/>
    <col min="6148" max="6148" width="5.625" style="33" customWidth="1"/>
    <col min="6149" max="6149" width="24.625" style="33" customWidth="1"/>
    <col min="6150" max="6150" width="13.375" style="33" customWidth="1"/>
    <col min="6151" max="6151" width="14.875" style="33" customWidth="1"/>
    <col min="6152" max="6152" width="13.5" style="33" customWidth="1"/>
    <col min="6153" max="6153" width="12.625" style="33" customWidth="1"/>
    <col min="6154" max="6154" width="70.75" style="33" customWidth="1"/>
    <col min="6155" max="6155" width="10.75" style="33" customWidth="1"/>
    <col min="6156" max="6400" width="9" style="33"/>
    <col min="6401" max="6401" width="5.25" style="33" customWidth="1"/>
    <col min="6402" max="6402" width="8.5" style="33" customWidth="1"/>
    <col min="6403" max="6403" width="9.25" style="33" customWidth="1"/>
    <col min="6404" max="6404" width="5.625" style="33" customWidth="1"/>
    <col min="6405" max="6405" width="24.625" style="33" customWidth="1"/>
    <col min="6406" max="6406" width="13.375" style="33" customWidth="1"/>
    <col min="6407" max="6407" width="14.875" style="33" customWidth="1"/>
    <col min="6408" max="6408" width="13.5" style="33" customWidth="1"/>
    <col min="6409" max="6409" width="12.625" style="33" customWidth="1"/>
    <col min="6410" max="6410" width="70.75" style="33" customWidth="1"/>
    <col min="6411" max="6411" width="10.75" style="33" customWidth="1"/>
    <col min="6412" max="6656" width="9" style="33"/>
    <col min="6657" max="6657" width="5.25" style="33" customWidth="1"/>
    <col min="6658" max="6658" width="8.5" style="33" customWidth="1"/>
    <col min="6659" max="6659" width="9.25" style="33" customWidth="1"/>
    <col min="6660" max="6660" width="5.625" style="33" customWidth="1"/>
    <col min="6661" max="6661" width="24.625" style="33" customWidth="1"/>
    <col min="6662" max="6662" width="13.375" style="33" customWidth="1"/>
    <col min="6663" max="6663" width="14.875" style="33" customWidth="1"/>
    <col min="6664" max="6664" width="13.5" style="33" customWidth="1"/>
    <col min="6665" max="6665" width="12.625" style="33" customWidth="1"/>
    <col min="6666" max="6666" width="70.75" style="33" customWidth="1"/>
    <col min="6667" max="6667" width="10.75" style="33" customWidth="1"/>
    <col min="6668" max="6912" width="9" style="33"/>
    <col min="6913" max="6913" width="5.25" style="33" customWidth="1"/>
    <col min="6914" max="6914" width="8.5" style="33" customWidth="1"/>
    <col min="6915" max="6915" width="9.25" style="33" customWidth="1"/>
    <col min="6916" max="6916" width="5.625" style="33" customWidth="1"/>
    <col min="6917" max="6917" width="24.625" style="33" customWidth="1"/>
    <col min="6918" max="6918" width="13.375" style="33" customWidth="1"/>
    <col min="6919" max="6919" width="14.875" style="33" customWidth="1"/>
    <col min="6920" max="6920" width="13.5" style="33" customWidth="1"/>
    <col min="6921" max="6921" width="12.625" style="33" customWidth="1"/>
    <col min="6922" max="6922" width="70.75" style="33" customWidth="1"/>
    <col min="6923" max="6923" width="10.75" style="33" customWidth="1"/>
    <col min="6924" max="7168" width="9" style="33"/>
    <col min="7169" max="7169" width="5.25" style="33" customWidth="1"/>
    <col min="7170" max="7170" width="8.5" style="33" customWidth="1"/>
    <col min="7171" max="7171" width="9.25" style="33" customWidth="1"/>
    <col min="7172" max="7172" width="5.625" style="33" customWidth="1"/>
    <col min="7173" max="7173" width="24.625" style="33" customWidth="1"/>
    <col min="7174" max="7174" width="13.375" style="33" customWidth="1"/>
    <col min="7175" max="7175" width="14.875" style="33" customWidth="1"/>
    <col min="7176" max="7176" width="13.5" style="33" customWidth="1"/>
    <col min="7177" max="7177" width="12.625" style="33" customWidth="1"/>
    <col min="7178" max="7178" width="70.75" style="33" customWidth="1"/>
    <col min="7179" max="7179" width="10.75" style="33" customWidth="1"/>
    <col min="7180" max="7424" width="9" style="33"/>
    <col min="7425" max="7425" width="5.25" style="33" customWidth="1"/>
    <col min="7426" max="7426" width="8.5" style="33" customWidth="1"/>
    <col min="7427" max="7427" width="9.25" style="33" customWidth="1"/>
    <col min="7428" max="7428" width="5.625" style="33" customWidth="1"/>
    <col min="7429" max="7429" width="24.625" style="33" customWidth="1"/>
    <col min="7430" max="7430" width="13.375" style="33" customWidth="1"/>
    <col min="7431" max="7431" width="14.875" style="33" customWidth="1"/>
    <col min="7432" max="7432" width="13.5" style="33" customWidth="1"/>
    <col min="7433" max="7433" width="12.625" style="33" customWidth="1"/>
    <col min="7434" max="7434" width="70.75" style="33" customWidth="1"/>
    <col min="7435" max="7435" width="10.75" style="33" customWidth="1"/>
    <col min="7436" max="7680" width="9" style="33"/>
    <col min="7681" max="7681" width="5.25" style="33" customWidth="1"/>
    <col min="7682" max="7682" width="8.5" style="33" customWidth="1"/>
    <col min="7683" max="7683" width="9.25" style="33" customWidth="1"/>
    <col min="7684" max="7684" width="5.625" style="33" customWidth="1"/>
    <col min="7685" max="7685" width="24.625" style="33" customWidth="1"/>
    <col min="7686" max="7686" width="13.375" style="33" customWidth="1"/>
    <col min="7687" max="7687" width="14.875" style="33" customWidth="1"/>
    <col min="7688" max="7688" width="13.5" style="33" customWidth="1"/>
    <col min="7689" max="7689" width="12.625" style="33" customWidth="1"/>
    <col min="7690" max="7690" width="70.75" style="33" customWidth="1"/>
    <col min="7691" max="7691" width="10.75" style="33" customWidth="1"/>
    <col min="7692" max="7936" width="9" style="33"/>
    <col min="7937" max="7937" width="5.25" style="33" customWidth="1"/>
    <col min="7938" max="7938" width="8.5" style="33" customWidth="1"/>
    <col min="7939" max="7939" width="9.25" style="33" customWidth="1"/>
    <col min="7940" max="7940" width="5.625" style="33" customWidth="1"/>
    <col min="7941" max="7941" width="24.625" style="33" customWidth="1"/>
    <col min="7942" max="7942" width="13.375" style="33" customWidth="1"/>
    <col min="7943" max="7943" width="14.875" style="33" customWidth="1"/>
    <col min="7944" max="7944" width="13.5" style="33" customWidth="1"/>
    <col min="7945" max="7945" width="12.625" style="33" customWidth="1"/>
    <col min="7946" max="7946" width="70.75" style="33" customWidth="1"/>
    <col min="7947" max="7947" width="10.75" style="33" customWidth="1"/>
    <col min="7948" max="8192" width="9" style="33"/>
    <col min="8193" max="8193" width="5.25" style="33" customWidth="1"/>
    <col min="8194" max="8194" width="8.5" style="33" customWidth="1"/>
    <col min="8195" max="8195" width="9.25" style="33" customWidth="1"/>
    <col min="8196" max="8196" width="5.625" style="33" customWidth="1"/>
    <col min="8197" max="8197" width="24.625" style="33" customWidth="1"/>
    <col min="8198" max="8198" width="13.375" style="33" customWidth="1"/>
    <col min="8199" max="8199" width="14.875" style="33" customWidth="1"/>
    <col min="8200" max="8200" width="13.5" style="33" customWidth="1"/>
    <col min="8201" max="8201" width="12.625" style="33" customWidth="1"/>
    <col min="8202" max="8202" width="70.75" style="33" customWidth="1"/>
    <col min="8203" max="8203" width="10.75" style="33" customWidth="1"/>
    <col min="8204" max="8448" width="9" style="33"/>
    <col min="8449" max="8449" width="5.25" style="33" customWidth="1"/>
    <col min="8450" max="8450" width="8.5" style="33" customWidth="1"/>
    <col min="8451" max="8451" width="9.25" style="33" customWidth="1"/>
    <col min="8452" max="8452" width="5.625" style="33" customWidth="1"/>
    <col min="8453" max="8453" width="24.625" style="33" customWidth="1"/>
    <col min="8454" max="8454" width="13.375" style="33" customWidth="1"/>
    <col min="8455" max="8455" width="14.875" style="33" customWidth="1"/>
    <col min="8456" max="8456" width="13.5" style="33" customWidth="1"/>
    <col min="8457" max="8457" width="12.625" style="33" customWidth="1"/>
    <col min="8458" max="8458" width="70.75" style="33" customWidth="1"/>
    <col min="8459" max="8459" width="10.75" style="33" customWidth="1"/>
    <col min="8460" max="8704" width="9" style="33"/>
    <col min="8705" max="8705" width="5.25" style="33" customWidth="1"/>
    <col min="8706" max="8706" width="8.5" style="33" customWidth="1"/>
    <col min="8707" max="8707" width="9.25" style="33" customWidth="1"/>
    <col min="8708" max="8708" width="5.625" style="33" customWidth="1"/>
    <col min="8709" max="8709" width="24.625" style="33" customWidth="1"/>
    <col min="8710" max="8710" width="13.375" style="33" customWidth="1"/>
    <col min="8711" max="8711" width="14.875" style="33" customWidth="1"/>
    <col min="8712" max="8712" width="13.5" style="33" customWidth="1"/>
    <col min="8713" max="8713" width="12.625" style="33" customWidth="1"/>
    <col min="8714" max="8714" width="70.75" style="33" customWidth="1"/>
    <col min="8715" max="8715" width="10.75" style="33" customWidth="1"/>
    <col min="8716" max="8960" width="9" style="33"/>
    <col min="8961" max="8961" width="5.25" style="33" customWidth="1"/>
    <col min="8962" max="8962" width="8.5" style="33" customWidth="1"/>
    <col min="8963" max="8963" width="9.25" style="33" customWidth="1"/>
    <col min="8964" max="8964" width="5.625" style="33" customWidth="1"/>
    <col min="8965" max="8965" width="24.625" style="33" customWidth="1"/>
    <col min="8966" max="8966" width="13.375" style="33" customWidth="1"/>
    <col min="8967" max="8967" width="14.875" style="33" customWidth="1"/>
    <col min="8968" max="8968" width="13.5" style="33" customWidth="1"/>
    <col min="8969" max="8969" width="12.625" style="33" customWidth="1"/>
    <col min="8970" max="8970" width="70.75" style="33" customWidth="1"/>
    <col min="8971" max="8971" width="10.75" style="33" customWidth="1"/>
    <col min="8972" max="9216" width="9" style="33"/>
    <col min="9217" max="9217" width="5.25" style="33" customWidth="1"/>
    <col min="9218" max="9218" width="8.5" style="33" customWidth="1"/>
    <col min="9219" max="9219" width="9.25" style="33" customWidth="1"/>
    <col min="9220" max="9220" width="5.625" style="33" customWidth="1"/>
    <col min="9221" max="9221" width="24.625" style="33" customWidth="1"/>
    <col min="9222" max="9222" width="13.375" style="33" customWidth="1"/>
    <col min="9223" max="9223" width="14.875" style="33" customWidth="1"/>
    <col min="9224" max="9224" width="13.5" style="33" customWidth="1"/>
    <col min="9225" max="9225" width="12.625" style="33" customWidth="1"/>
    <col min="9226" max="9226" width="70.75" style="33" customWidth="1"/>
    <col min="9227" max="9227" width="10.75" style="33" customWidth="1"/>
    <col min="9228" max="9472" width="9" style="33"/>
    <col min="9473" max="9473" width="5.25" style="33" customWidth="1"/>
    <col min="9474" max="9474" width="8.5" style="33" customWidth="1"/>
    <col min="9475" max="9475" width="9.25" style="33" customWidth="1"/>
    <col min="9476" max="9476" width="5.625" style="33" customWidth="1"/>
    <col min="9477" max="9477" width="24.625" style="33" customWidth="1"/>
    <col min="9478" max="9478" width="13.375" style="33" customWidth="1"/>
    <col min="9479" max="9479" width="14.875" style="33" customWidth="1"/>
    <col min="9480" max="9480" width="13.5" style="33" customWidth="1"/>
    <col min="9481" max="9481" width="12.625" style="33" customWidth="1"/>
    <col min="9482" max="9482" width="70.75" style="33" customWidth="1"/>
    <col min="9483" max="9483" width="10.75" style="33" customWidth="1"/>
    <col min="9484" max="9728" width="9" style="33"/>
    <col min="9729" max="9729" width="5.25" style="33" customWidth="1"/>
    <col min="9730" max="9730" width="8.5" style="33" customWidth="1"/>
    <col min="9731" max="9731" width="9.25" style="33" customWidth="1"/>
    <col min="9732" max="9732" width="5.625" style="33" customWidth="1"/>
    <col min="9733" max="9733" width="24.625" style="33" customWidth="1"/>
    <col min="9734" max="9734" width="13.375" style="33" customWidth="1"/>
    <col min="9735" max="9735" width="14.875" style="33" customWidth="1"/>
    <col min="9736" max="9736" width="13.5" style="33" customWidth="1"/>
    <col min="9737" max="9737" width="12.625" style="33" customWidth="1"/>
    <col min="9738" max="9738" width="70.75" style="33" customWidth="1"/>
    <col min="9739" max="9739" width="10.75" style="33" customWidth="1"/>
    <col min="9740" max="9984" width="9" style="33"/>
    <col min="9985" max="9985" width="5.25" style="33" customWidth="1"/>
    <col min="9986" max="9986" width="8.5" style="33" customWidth="1"/>
    <col min="9987" max="9987" width="9.25" style="33" customWidth="1"/>
    <col min="9988" max="9988" width="5.625" style="33" customWidth="1"/>
    <col min="9989" max="9989" width="24.625" style="33" customWidth="1"/>
    <col min="9990" max="9990" width="13.375" style="33" customWidth="1"/>
    <col min="9991" max="9991" width="14.875" style="33" customWidth="1"/>
    <col min="9992" max="9992" width="13.5" style="33" customWidth="1"/>
    <col min="9993" max="9993" width="12.625" style="33" customWidth="1"/>
    <col min="9994" max="9994" width="70.75" style="33" customWidth="1"/>
    <col min="9995" max="9995" width="10.75" style="33" customWidth="1"/>
    <col min="9996" max="10240" width="9" style="33"/>
    <col min="10241" max="10241" width="5.25" style="33" customWidth="1"/>
    <col min="10242" max="10242" width="8.5" style="33" customWidth="1"/>
    <col min="10243" max="10243" width="9.25" style="33" customWidth="1"/>
    <col min="10244" max="10244" width="5.625" style="33" customWidth="1"/>
    <col min="10245" max="10245" width="24.625" style="33" customWidth="1"/>
    <col min="10246" max="10246" width="13.375" style="33" customWidth="1"/>
    <col min="10247" max="10247" width="14.875" style="33" customWidth="1"/>
    <col min="10248" max="10248" width="13.5" style="33" customWidth="1"/>
    <col min="10249" max="10249" width="12.625" style="33" customWidth="1"/>
    <col min="10250" max="10250" width="70.75" style="33" customWidth="1"/>
    <col min="10251" max="10251" width="10.75" style="33" customWidth="1"/>
    <col min="10252" max="10496" width="9" style="33"/>
    <col min="10497" max="10497" width="5.25" style="33" customWidth="1"/>
    <col min="10498" max="10498" width="8.5" style="33" customWidth="1"/>
    <col min="10499" max="10499" width="9.25" style="33" customWidth="1"/>
    <col min="10500" max="10500" width="5.625" style="33" customWidth="1"/>
    <col min="10501" max="10501" width="24.625" style="33" customWidth="1"/>
    <col min="10502" max="10502" width="13.375" style="33" customWidth="1"/>
    <col min="10503" max="10503" width="14.875" style="33" customWidth="1"/>
    <col min="10504" max="10504" width="13.5" style="33" customWidth="1"/>
    <col min="10505" max="10505" width="12.625" style="33" customWidth="1"/>
    <col min="10506" max="10506" width="70.75" style="33" customWidth="1"/>
    <col min="10507" max="10507" width="10.75" style="33" customWidth="1"/>
    <col min="10508" max="10752" width="9" style="33"/>
    <col min="10753" max="10753" width="5.25" style="33" customWidth="1"/>
    <col min="10754" max="10754" width="8.5" style="33" customWidth="1"/>
    <col min="10755" max="10755" width="9.25" style="33" customWidth="1"/>
    <col min="10756" max="10756" width="5.625" style="33" customWidth="1"/>
    <col min="10757" max="10757" width="24.625" style="33" customWidth="1"/>
    <col min="10758" max="10758" width="13.375" style="33" customWidth="1"/>
    <col min="10759" max="10759" width="14.875" style="33" customWidth="1"/>
    <col min="10760" max="10760" width="13.5" style="33" customWidth="1"/>
    <col min="10761" max="10761" width="12.625" style="33" customWidth="1"/>
    <col min="10762" max="10762" width="70.75" style="33" customWidth="1"/>
    <col min="10763" max="10763" width="10.75" style="33" customWidth="1"/>
    <col min="10764" max="11008" width="9" style="33"/>
    <col min="11009" max="11009" width="5.25" style="33" customWidth="1"/>
    <col min="11010" max="11010" width="8.5" style="33" customWidth="1"/>
    <col min="11011" max="11011" width="9.25" style="33" customWidth="1"/>
    <col min="11012" max="11012" width="5.625" style="33" customWidth="1"/>
    <col min="11013" max="11013" width="24.625" style="33" customWidth="1"/>
    <col min="11014" max="11014" width="13.375" style="33" customWidth="1"/>
    <col min="11015" max="11015" width="14.875" style="33" customWidth="1"/>
    <col min="11016" max="11016" width="13.5" style="33" customWidth="1"/>
    <col min="11017" max="11017" width="12.625" style="33" customWidth="1"/>
    <col min="11018" max="11018" width="70.75" style="33" customWidth="1"/>
    <col min="11019" max="11019" width="10.75" style="33" customWidth="1"/>
    <col min="11020" max="11264" width="9" style="33"/>
    <col min="11265" max="11265" width="5.25" style="33" customWidth="1"/>
    <col min="11266" max="11266" width="8.5" style="33" customWidth="1"/>
    <col min="11267" max="11267" width="9.25" style="33" customWidth="1"/>
    <col min="11268" max="11268" width="5.625" style="33" customWidth="1"/>
    <col min="11269" max="11269" width="24.625" style="33" customWidth="1"/>
    <col min="11270" max="11270" width="13.375" style="33" customWidth="1"/>
    <col min="11271" max="11271" width="14.875" style="33" customWidth="1"/>
    <col min="11272" max="11272" width="13.5" style="33" customWidth="1"/>
    <col min="11273" max="11273" width="12.625" style="33" customWidth="1"/>
    <col min="11274" max="11274" width="70.75" style="33" customWidth="1"/>
    <col min="11275" max="11275" width="10.75" style="33" customWidth="1"/>
    <col min="11276" max="11520" width="9" style="33"/>
    <col min="11521" max="11521" width="5.25" style="33" customWidth="1"/>
    <col min="11522" max="11522" width="8.5" style="33" customWidth="1"/>
    <col min="11523" max="11523" width="9.25" style="33" customWidth="1"/>
    <col min="11524" max="11524" width="5.625" style="33" customWidth="1"/>
    <col min="11525" max="11525" width="24.625" style="33" customWidth="1"/>
    <col min="11526" max="11526" width="13.375" style="33" customWidth="1"/>
    <col min="11527" max="11527" width="14.875" style="33" customWidth="1"/>
    <col min="11528" max="11528" width="13.5" style="33" customWidth="1"/>
    <col min="11529" max="11529" width="12.625" style="33" customWidth="1"/>
    <col min="11530" max="11530" width="70.75" style="33" customWidth="1"/>
    <col min="11531" max="11531" width="10.75" style="33" customWidth="1"/>
    <col min="11532" max="11776" width="9" style="33"/>
    <col min="11777" max="11777" width="5.25" style="33" customWidth="1"/>
    <col min="11778" max="11778" width="8.5" style="33" customWidth="1"/>
    <col min="11779" max="11779" width="9.25" style="33" customWidth="1"/>
    <col min="11780" max="11780" width="5.625" style="33" customWidth="1"/>
    <col min="11781" max="11781" width="24.625" style="33" customWidth="1"/>
    <col min="11782" max="11782" width="13.375" style="33" customWidth="1"/>
    <col min="11783" max="11783" width="14.875" style="33" customWidth="1"/>
    <col min="11784" max="11784" width="13.5" style="33" customWidth="1"/>
    <col min="11785" max="11785" width="12.625" style="33" customWidth="1"/>
    <col min="11786" max="11786" width="70.75" style="33" customWidth="1"/>
    <col min="11787" max="11787" width="10.75" style="33" customWidth="1"/>
    <col min="11788" max="12032" width="9" style="33"/>
    <col min="12033" max="12033" width="5.25" style="33" customWidth="1"/>
    <col min="12034" max="12034" width="8.5" style="33" customWidth="1"/>
    <col min="12035" max="12035" width="9.25" style="33" customWidth="1"/>
    <col min="12036" max="12036" width="5.625" style="33" customWidth="1"/>
    <col min="12037" max="12037" width="24.625" style="33" customWidth="1"/>
    <col min="12038" max="12038" width="13.375" style="33" customWidth="1"/>
    <col min="12039" max="12039" width="14.875" style="33" customWidth="1"/>
    <col min="12040" max="12040" width="13.5" style="33" customWidth="1"/>
    <col min="12041" max="12041" width="12.625" style="33" customWidth="1"/>
    <col min="12042" max="12042" width="70.75" style="33" customWidth="1"/>
    <col min="12043" max="12043" width="10.75" style="33" customWidth="1"/>
    <col min="12044" max="12288" width="9" style="33"/>
    <col min="12289" max="12289" width="5.25" style="33" customWidth="1"/>
    <col min="12290" max="12290" width="8.5" style="33" customWidth="1"/>
    <col min="12291" max="12291" width="9.25" style="33" customWidth="1"/>
    <col min="12292" max="12292" width="5.625" style="33" customWidth="1"/>
    <col min="12293" max="12293" width="24.625" style="33" customWidth="1"/>
    <col min="12294" max="12294" width="13.375" style="33" customWidth="1"/>
    <col min="12295" max="12295" width="14.875" style="33" customWidth="1"/>
    <col min="12296" max="12296" width="13.5" style="33" customWidth="1"/>
    <col min="12297" max="12297" width="12.625" style="33" customWidth="1"/>
    <col min="12298" max="12298" width="70.75" style="33" customWidth="1"/>
    <col min="12299" max="12299" width="10.75" style="33" customWidth="1"/>
    <col min="12300" max="12544" width="9" style="33"/>
    <col min="12545" max="12545" width="5.25" style="33" customWidth="1"/>
    <col min="12546" max="12546" width="8.5" style="33" customWidth="1"/>
    <col min="12547" max="12547" width="9.25" style="33" customWidth="1"/>
    <col min="12548" max="12548" width="5.625" style="33" customWidth="1"/>
    <col min="12549" max="12549" width="24.625" style="33" customWidth="1"/>
    <col min="12550" max="12550" width="13.375" style="33" customWidth="1"/>
    <col min="12551" max="12551" width="14.875" style="33" customWidth="1"/>
    <col min="12552" max="12552" width="13.5" style="33" customWidth="1"/>
    <col min="12553" max="12553" width="12.625" style="33" customWidth="1"/>
    <col min="12554" max="12554" width="70.75" style="33" customWidth="1"/>
    <col min="12555" max="12555" width="10.75" style="33" customWidth="1"/>
    <col min="12556" max="12800" width="9" style="33"/>
    <col min="12801" max="12801" width="5.25" style="33" customWidth="1"/>
    <col min="12802" max="12802" width="8.5" style="33" customWidth="1"/>
    <col min="12803" max="12803" width="9.25" style="33" customWidth="1"/>
    <col min="12804" max="12804" width="5.625" style="33" customWidth="1"/>
    <col min="12805" max="12805" width="24.625" style="33" customWidth="1"/>
    <col min="12806" max="12806" width="13.375" style="33" customWidth="1"/>
    <col min="12807" max="12807" width="14.875" style="33" customWidth="1"/>
    <col min="12808" max="12808" width="13.5" style="33" customWidth="1"/>
    <col min="12809" max="12809" width="12.625" style="33" customWidth="1"/>
    <col min="12810" max="12810" width="70.75" style="33" customWidth="1"/>
    <col min="12811" max="12811" width="10.75" style="33" customWidth="1"/>
    <col min="12812" max="13056" width="9" style="33"/>
    <col min="13057" max="13057" width="5.25" style="33" customWidth="1"/>
    <col min="13058" max="13058" width="8.5" style="33" customWidth="1"/>
    <col min="13059" max="13059" width="9.25" style="33" customWidth="1"/>
    <col min="13060" max="13060" width="5.625" style="33" customWidth="1"/>
    <col min="13061" max="13061" width="24.625" style="33" customWidth="1"/>
    <col min="13062" max="13062" width="13.375" style="33" customWidth="1"/>
    <col min="13063" max="13063" width="14.875" style="33" customWidth="1"/>
    <col min="13064" max="13064" width="13.5" style="33" customWidth="1"/>
    <col min="13065" max="13065" width="12.625" style="33" customWidth="1"/>
    <col min="13066" max="13066" width="70.75" style="33" customWidth="1"/>
    <col min="13067" max="13067" width="10.75" style="33" customWidth="1"/>
    <col min="13068" max="13312" width="9" style="33"/>
    <col min="13313" max="13313" width="5.25" style="33" customWidth="1"/>
    <col min="13314" max="13314" width="8.5" style="33" customWidth="1"/>
    <col min="13315" max="13315" width="9.25" style="33" customWidth="1"/>
    <col min="13316" max="13316" width="5.625" style="33" customWidth="1"/>
    <col min="13317" max="13317" width="24.625" style="33" customWidth="1"/>
    <col min="13318" max="13318" width="13.375" style="33" customWidth="1"/>
    <col min="13319" max="13319" width="14.875" style="33" customWidth="1"/>
    <col min="13320" max="13320" width="13.5" style="33" customWidth="1"/>
    <col min="13321" max="13321" width="12.625" style="33" customWidth="1"/>
    <col min="13322" max="13322" width="70.75" style="33" customWidth="1"/>
    <col min="13323" max="13323" width="10.75" style="33" customWidth="1"/>
    <col min="13324" max="13568" width="9" style="33"/>
    <col min="13569" max="13569" width="5.25" style="33" customWidth="1"/>
    <col min="13570" max="13570" width="8.5" style="33" customWidth="1"/>
    <col min="13571" max="13571" width="9.25" style="33" customWidth="1"/>
    <col min="13572" max="13572" width="5.625" style="33" customWidth="1"/>
    <col min="13573" max="13573" width="24.625" style="33" customWidth="1"/>
    <col min="13574" max="13574" width="13.375" style="33" customWidth="1"/>
    <col min="13575" max="13575" width="14.875" style="33" customWidth="1"/>
    <col min="13576" max="13576" width="13.5" style="33" customWidth="1"/>
    <col min="13577" max="13577" width="12.625" style="33" customWidth="1"/>
    <col min="13578" max="13578" width="70.75" style="33" customWidth="1"/>
    <col min="13579" max="13579" width="10.75" style="33" customWidth="1"/>
    <col min="13580" max="13824" width="9" style="33"/>
    <col min="13825" max="13825" width="5.25" style="33" customWidth="1"/>
    <col min="13826" max="13826" width="8.5" style="33" customWidth="1"/>
    <col min="13827" max="13827" width="9.25" style="33" customWidth="1"/>
    <col min="13828" max="13828" width="5.625" style="33" customWidth="1"/>
    <col min="13829" max="13829" width="24.625" style="33" customWidth="1"/>
    <col min="13830" max="13830" width="13.375" style="33" customWidth="1"/>
    <col min="13831" max="13831" width="14.875" style="33" customWidth="1"/>
    <col min="13832" max="13832" width="13.5" style="33" customWidth="1"/>
    <col min="13833" max="13833" width="12.625" style="33" customWidth="1"/>
    <col min="13834" max="13834" width="70.75" style="33" customWidth="1"/>
    <col min="13835" max="13835" width="10.75" style="33" customWidth="1"/>
    <col min="13836" max="14080" width="9" style="33"/>
    <col min="14081" max="14081" width="5.25" style="33" customWidth="1"/>
    <col min="14082" max="14082" width="8.5" style="33" customWidth="1"/>
    <col min="14083" max="14083" width="9.25" style="33" customWidth="1"/>
    <col min="14084" max="14084" width="5.625" style="33" customWidth="1"/>
    <col min="14085" max="14085" width="24.625" style="33" customWidth="1"/>
    <col min="14086" max="14086" width="13.375" style="33" customWidth="1"/>
    <col min="14087" max="14087" width="14.875" style="33" customWidth="1"/>
    <col min="14088" max="14088" width="13.5" style="33" customWidth="1"/>
    <col min="14089" max="14089" width="12.625" style="33" customWidth="1"/>
    <col min="14090" max="14090" width="70.75" style="33" customWidth="1"/>
    <col min="14091" max="14091" width="10.75" style="33" customWidth="1"/>
    <col min="14092" max="14336" width="9" style="33"/>
    <col min="14337" max="14337" width="5.25" style="33" customWidth="1"/>
    <col min="14338" max="14338" width="8.5" style="33" customWidth="1"/>
    <col min="14339" max="14339" width="9.25" style="33" customWidth="1"/>
    <col min="14340" max="14340" width="5.625" style="33" customWidth="1"/>
    <col min="14341" max="14341" width="24.625" style="33" customWidth="1"/>
    <col min="14342" max="14342" width="13.375" style="33" customWidth="1"/>
    <col min="14343" max="14343" width="14.875" style="33" customWidth="1"/>
    <col min="14344" max="14344" width="13.5" style="33" customWidth="1"/>
    <col min="14345" max="14345" width="12.625" style="33" customWidth="1"/>
    <col min="14346" max="14346" width="70.75" style="33" customWidth="1"/>
    <col min="14347" max="14347" width="10.75" style="33" customWidth="1"/>
    <col min="14348" max="14592" width="9" style="33"/>
    <col min="14593" max="14593" width="5.25" style="33" customWidth="1"/>
    <col min="14594" max="14594" width="8.5" style="33" customWidth="1"/>
    <col min="14595" max="14595" width="9.25" style="33" customWidth="1"/>
    <col min="14596" max="14596" width="5.625" style="33" customWidth="1"/>
    <col min="14597" max="14597" width="24.625" style="33" customWidth="1"/>
    <col min="14598" max="14598" width="13.375" style="33" customWidth="1"/>
    <col min="14599" max="14599" width="14.875" style="33" customWidth="1"/>
    <col min="14600" max="14600" width="13.5" style="33" customWidth="1"/>
    <col min="14601" max="14601" width="12.625" style="33" customWidth="1"/>
    <col min="14602" max="14602" width="70.75" style="33" customWidth="1"/>
    <col min="14603" max="14603" width="10.75" style="33" customWidth="1"/>
    <col min="14604" max="14848" width="9" style="33"/>
    <col min="14849" max="14849" width="5.25" style="33" customWidth="1"/>
    <col min="14850" max="14850" width="8.5" style="33" customWidth="1"/>
    <col min="14851" max="14851" width="9.25" style="33" customWidth="1"/>
    <col min="14852" max="14852" width="5.625" style="33" customWidth="1"/>
    <col min="14853" max="14853" width="24.625" style="33" customWidth="1"/>
    <col min="14854" max="14854" width="13.375" style="33" customWidth="1"/>
    <col min="14855" max="14855" width="14.875" style="33" customWidth="1"/>
    <col min="14856" max="14856" width="13.5" style="33" customWidth="1"/>
    <col min="14857" max="14857" width="12.625" style="33" customWidth="1"/>
    <col min="14858" max="14858" width="70.75" style="33" customWidth="1"/>
    <col min="14859" max="14859" width="10.75" style="33" customWidth="1"/>
    <col min="14860" max="15104" width="9" style="33"/>
    <col min="15105" max="15105" width="5.25" style="33" customWidth="1"/>
    <col min="15106" max="15106" width="8.5" style="33" customWidth="1"/>
    <col min="15107" max="15107" width="9.25" style="33" customWidth="1"/>
    <col min="15108" max="15108" width="5.625" style="33" customWidth="1"/>
    <col min="15109" max="15109" width="24.625" style="33" customWidth="1"/>
    <col min="15110" max="15110" width="13.375" style="33" customWidth="1"/>
    <col min="15111" max="15111" width="14.875" style="33" customWidth="1"/>
    <col min="15112" max="15112" width="13.5" style="33" customWidth="1"/>
    <col min="15113" max="15113" width="12.625" style="33" customWidth="1"/>
    <col min="15114" max="15114" width="70.75" style="33" customWidth="1"/>
    <col min="15115" max="15115" width="10.75" style="33" customWidth="1"/>
    <col min="15116" max="15360" width="9" style="33"/>
    <col min="15361" max="15361" width="5.25" style="33" customWidth="1"/>
    <col min="15362" max="15362" width="8.5" style="33" customWidth="1"/>
    <col min="15363" max="15363" width="9.25" style="33" customWidth="1"/>
    <col min="15364" max="15364" width="5.625" style="33" customWidth="1"/>
    <col min="15365" max="15365" width="24.625" style="33" customWidth="1"/>
    <col min="15366" max="15366" width="13.375" style="33" customWidth="1"/>
    <col min="15367" max="15367" width="14.875" style="33" customWidth="1"/>
    <col min="15368" max="15368" width="13.5" style="33" customWidth="1"/>
    <col min="15369" max="15369" width="12.625" style="33" customWidth="1"/>
    <col min="15370" max="15370" width="70.75" style="33" customWidth="1"/>
    <col min="15371" max="15371" width="10.75" style="33" customWidth="1"/>
    <col min="15372" max="15616" width="9" style="33"/>
    <col min="15617" max="15617" width="5.25" style="33" customWidth="1"/>
    <col min="15618" max="15618" width="8.5" style="33" customWidth="1"/>
    <col min="15619" max="15619" width="9.25" style="33" customWidth="1"/>
    <col min="15620" max="15620" width="5.625" style="33" customWidth="1"/>
    <col min="15621" max="15621" width="24.625" style="33" customWidth="1"/>
    <col min="15622" max="15622" width="13.375" style="33" customWidth="1"/>
    <col min="15623" max="15623" width="14.875" style="33" customWidth="1"/>
    <col min="15624" max="15624" width="13.5" style="33" customWidth="1"/>
    <col min="15625" max="15625" width="12.625" style="33" customWidth="1"/>
    <col min="15626" max="15626" width="70.75" style="33" customWidth="1"/>
    <col min="15627" max="15627" width="10.75" style="33" customWidth="1"/>
    <col min="15628" max="15872" width="9" style="33"/>
    <col min="15873" max="15873" width="5.25" style="33" customWidth="1"/>
    <col min="15874" max="15874" width="8.5" style="33" customWidth="1"/>
    <col min="15875" max="15875" width="9.25" style="33" customWidth="1"/>
    <col min="15876" max="15876" width="5.625" style="33" customWidth="1"/>
    <col min="15877" max="15877" width="24.625" style="33" customWidth="1"/>
    <col min="15878" max="15878" width="13.375" style="33" customWidth="1"/>
    <col min="15879" max="15879" width="14.875" style="33" customWidth="1"/>
    <col min="15880" max="15880" width="13.5" style="33" customWidth="1"/>
    <col min="15881" max="15881" width="12.625" style="33" customWidth="1"/>
    <col min="15882" max="15882" width="70.75" style="33" customWidth="1"/>
    <col min="15883" max="15883" width="10.75" style="33" customWidth="1"/>
    <col min="15884" max="16128" width="9" style="33"/>
    <col min="16129" max="16129" width="5.25" style="33" customWidth="1"/>
    <col min="16130" max="16130" width="8.5" style="33" customWidth="1"/>
    <col min="16131" max="16131" width="9.25" style="33" customWidth="1"/>
    <col min="16132" max="16132" width="5.625" style="33" customWidth="1"/>
    <col min="16133" max="16133" width="24.625" style="33" customWidth="1"/>
    <col min="16134" max="16134" width="13.375" style="33" customWidth="1"/>
    <col min="16135" max="16135" width="14.875" style="33" customWidth="1"/>
    <col min="16136" max="16136" width="13.5" style="33" customWidth="1"/>
    <col min="16137" max="16137" width="12.625" style="33" customWidth="1"/>
    <col min="16138" max="16138" width="70.75" style="33" customWidth="1"/>
    <col min="16139" max="16139" width="10.75" style="33" customWidth="1"/>
    <col min="16140" max="16384" width="9" style="33"/>
  </cols>
  <sheetData>
    <row r="1" spans="1:11" ht="80.099999999999994" customHeight="1">
      <c r="A1" s="94" t="s">
        <v>57</v>
      </c>
      <c r="B1" s="94"/>
      <c r="C1" s="94"/>
      <c r="D1" s="94"/>
      <c r="E1" s="94"/>
      <c r="F1" s="94"/>
      <c r="G1" s="94"/>
      <c r="H1" s="94"/>
      <c r="I1" s="94"/>
      <c r="J1" s="94"/>
      <c r="K1" s="94"/>
    </row>
    <row r="2" spans="1:11" ht="41.45" customHeight="1">
      <c r="A2" s="34"/>
      <c r="B2" s="34"/>
      <c r="C2" s="35"/>
      <c r="D2" s="35"/>
      <c r="E2" s="35"/>
      <c r="F2" s="35"/>
      <c r="G2" s="35"/>
      <c r="H2" s="35"/>
      <c r="I2" s="35"/>
      <c r="J2" s="39"/>
      <c r="K2" s="38"/>
    </row>
    <row r="3" spans="1:11" ht="90" customHeight="1">
      <c r="A3" s="44" t="s">
        <v>12</v>
      </c>
      <c r="B3" s="44" t="s">
        <v>11</v>
      </c>
      <c r="C3" s="44" t="s">
        <v>10</v>
      </c>
      <c r="D3" s="44" t="s">
        <v>9</v>
      </c>
      <c r="E3" s="44" t="s">
        <v>8</v>
      </c>
      <c r="F3" s="40" t="s">
        <v>7</v>
      </c>
      <c r="G3" s="44" t="s">
        <v>6</v>
      </c>
      <c r="H3" s="44" t="s">
        <v>5</v>
      </c>
      <c r="I3" s="44" t="s">
        <v>4</v>
      </c>
      <c r="J3" s="44" t="s">
        <v>3</v>
      </c>
      <c r="K3" s="44" t="s">
        <v>13</v>
      </c>
    </row>
    <row r="4" spans="1:11" ht="408.75" customHeight="1">
      <c r="A4" s="106">
        <v>1</v>
      </c>
      <c r="B4" s="95" t="s">
        <v>406</v>
      </c>
      <c r="C4" s="97" t="s">
        <v>407</v>
      </c>
      <c r="D4" s="97" t="s">
        <v>26</v>
      </c>
      <c r="E4" s="97" t="s">
        <v>484</v>
      </c>
      <c r="F4" s="99">
        <v>4000000</v>
      </c>
      <c r="G4" s="99">
        <f>F4*0.86</f>
        <v>3440000</v>
      </c>
      <c r="H4" s="101">
        <f>F4*0.14</f>
        <v>560000</v>
      </c>
      <c r="I4" s="190">
        <v>3440000</v>
      </c>
      <c r="J4" s="117" t="s">
        <v>408</v>
      </c>
      <c r="K4" s="106" t="s">
        <v>0</v>
      </c>
    </row>
    <row r="5" spans="1:11" ht="71.25" customHeight="1">
      <c r="A5" s="107"/>
      <c r="B5" s="109"/>
      <c r="C5" s="110"/>
      <c r="D5" s="110"/>
      <c r="E5" s="110"/>
      <c r="F5" s="112"/>
      <c r="G5" s="112"/>
      <c r="H5" s="113"/>
      <c r="I5" s="191"/>
      <c r="J5" s="118"/>
      <c r="K5" s="107"/>
    </row>
    <row r="6" spans="1:11" ht="272.25" customHeight="1">
      <c r="A6" s="106">
        <v>2</v>
      </c>
      <c r="B6" s="95" t="s">
        <v>406</v>
      </c>
      <c r="C6" s="97" t="s">
        <v>409</v>
      </c>
      <c r="D6" s="97" t="s">
        <v>27</v>
      </c>
      <c r="E6" s="97" t="s">
        <v>410</v>
      </c>
      <c r="F6" s="99">
        <v>6000000</v>
      </c>
      <c r="G6" s="99">
        <f>F6*0.86</f>
        <v>5160000</v>
      </c>
      <c r="H6" s="101">
        <f>F6*0.14</f>
        <v>840000.00000000012</v>
      </c>
      <c r="I6" s="114">
        <v>0</v>
      </c>
      <c r="J6" s="117" t="s">
        <v>411</v>
      </c>
      <c r="K6" s="106"/>
    </row>
    <row r="7" spans="1:11" ht="297" hidden="1" customHeight="1">
      <c r="A7" s="107"/>
      <c r="B7" s="109"/>
      <c r="C7" s="110"/>
      <c r="D7" s="110"/>
      <c r="E7" s="110"/>
      <c r="F7" s="112"/>
      <c r="G7" s="112"/>
      <c r="H7" s="113"/>
      <c r="I7" s="115"/>
      <c r="J7" s="118"/>
      <c r="K7" s="107"/>
    </row>
    <row r="8" spans="1:11" ht="124.5" customHeight="1">
      <c r="A8" s="108"/>
      <c r="B8" s="96"/>
      <c r="C8" s="98"/>
      <c r="D8" s="98"/>
      <c r="E8" s="98"/>
      <c r="F8" s="100"/>
      <c r="G8" s="100"/>
      <c r="H8" s="102"/>
      <c r="I8" s="116"/>
      <c r="J8" s="105"/>
      <c r="K8" s="108"/>
    </row>
    <row r="9" spans="1:11" ht="408.75" customHeight="1">
      <c r="A9" s="52">
        <v>3</v>
      </c>
      <c r="B9" s="45" t="s">
        <v>406</v>
      </c>
      <c r="C9" s="46" t="s">
        <v>412</v>
      </c>
      <c r="D9" s="46" t="s">
        <v>27</v>
      </c>
      <c r="E9" s="46" t="s">
        <v>413</v>
      </c>
      <c r="F9" s="50">
        <v>10000000</v>
      </c>
      <c r="G9" s="50">
        <f>F9*0.86</f>
        <v>8600000</v>
      </c>
      <c r="H9" s="51">
        <f>F9*0.14</f>
        <v>1400000.0000000002</v>
      </c>
      <c r="I9" s="56">
        <v>0</v>
      </c>
      <c r="J9" s="53" t="s">
        <v>414</v>
      </c>
      <c r="K9" s="52" t="s">
        <v>0</v>
      </c>
    </row>
    <row r="10" spans="1:11" ht="408.75" customHeight="1">
      <c r="A10" s="106">
        <v>4</v>
      </c>
      <c r="B10" s="95" t="s">
        <v>406</v>
      </c>
      <c r="C10" s="97" t="s">
        <v>415</v>
      </c>
      <c r="D10" s="97" t="s">
        <v>69</v>
      </c>
      <c r="E10" s="97" t="s">
        <v>416</v>
      </c>
      <c r="F10" s="99">
        <v>16000000</v>
      </c>
      <c r="G10" s="99">
        <f>F10*0.86</f>
        <v>13760000</v>
      </c>
      <c r="H10" s="101">
        <f>F10*0.14</f>
        <v>2240000</v>
      </c>
      <c r="I10" s="114">
        <v>6536000</v>
      </c>
      <c r="J10" s="192" t="s">
        <v>417</v>
      </c>
      <c r="K10" s="106"/>
    </row>
    <row r="11" spans="1:11" ht="380.1" customHeight="1">
      <c r="A11" s="107"/>
      <c r="B11" s="109"/>
      <c r="C11" s="110"/>
      <c r="D11" s="110"/>
      <c r="E11" s="110"/>
      <c r="F11" s="112"/>
      <c r="G11" s="112"/>
      <c r="H11" s="113"/>
      <c r="I11" s="115"/>
      <c r="J11" s="193"/>
      <c r="K11" s="107"/>
    </row>
    <row r="12" spans="1:11" ht="408.75" customHeight="1">
      <c r="A12" s="107"/>
      <c r="B12" s="109"/>
      <c r="C12" s="110"/>
      <c r="D12" s="110"/>
      <c r="E12" s="110"/>
      <c r="F12" s="112"/>
      <c r="G12" s="112"/>
      <c r="H12" s="113"/>
      <c r="I12" s="115"/>
      <c r="J12" s="193"/>
      <c r="K12" s="107"/>
    </row>
    <row r="13" spans="1:11" ht="150.75" customHeight="1">
      <c r="A13" s="108"/>
      <c r="B13" s="96"/>
      <c r="C13" s="98"/>
      <c r="D13" s="98"/>
      <c r="E13" s="98"/>
      <c r="F13" s="100"/>
      <c r="G13" s="100"/>
      <c r="H13" s="102"/>
      <c r="I13" s="116"/>
      <c r="J13" s="194"/>
      <c r="K13" s="108"/>
    </row>
    <row r="14" spans="1:11" ht="408.75" customHeight="1">
      <c r="A14" s="106">
        <v>5</v>
      </c>
      <c r="B14" s="106" t="s">
        <v>406</v>
      </c>
      <c r="C14" s="106" t="s">
        <v>418</v>
      </c>
      <c r="D14" s="106" t="s">
        <v>370</v>
      </c>
      <c r="E14" s="106" t="s">
        <v>419</v>
      </c>
      <c r="F14" s="125">
        <v>20800000</v>
      </c>
      <c r="G14" s="99">
        <f>F14*0.86</f>
        <v>17888000</v>
      </c>
      <c r="H14" s="101">
        <f>F14*0.14</f>
        <v>2912000.0000000005</v>
      </c>
      <c r="I14" s="114">
        <v>0</v>
      </c>
      <c r="J14" s="117" t="s">
        <v>420</v>
      </c>
      <c r="K14" s="106"/>
    </row>
    <row r="15" spans="1:11" ht="380.1" customHeight="1">
      <c r="A15" s="107"/>
      <c r="B15" s="107"/>
      <c r="C15" s="107"/>
      <c r="D15" s="107"/>
      <c r="E15" s="107"/>
      <c r="F15" s="126"/>
      <c r="G15" s="112"/>
      <c r="H15" s="113"/>
      <c r="I15" s="115"/>
      <c r="J15" s="118"/>
      <c r="K15" s="107"/>
    </row>
    <row r="16" spans="1:11" ht="408.75" customHeight="1">
      <c r="A16" s="106">
        <v>6</v>
      </c>
      <c r="B16" s="95" t="s">
        <v>406</v>
      </c>
      <c r="C16" s="119" t="s">
        <v>421</v>
      </c>
      <c r="D16" s="106" t="s">
        <v>370</v>
      </c>
      <c r="E16" s="106" t="s">
        <v>422</v>
      </c>
      <c r="F16" s="125">
        <v>4273000</v>
      </c>
      <c r="G16" s="99">
        <f>F16*0.86</f>
        <v>3674780</v>
      </c>
      <c r="H16" s="101">
        <f>F16*0.14</f>
        <v>598220</v>
      </c>
      <c r="I16" s="114">
        <v>1720000</v>
      </c>
      <c r="J16" s="117" t="s">
        <v>423</v>
      </c>
      <c r="K16" s="106"/>
    </row>
    <row r="17" spans="1:11" ht="120.75" customHeight="1">
      <c r="A17" s="107"/>
      <c r="B17" s="109"/>
      <c r="C17" s="120"/>
      <c r="D17" s="107"/>
      <c r="E17" s="107"/>
      <c r="F17" s="126"/>
      <c r="G17" s="112"/>
      <c r="H17" s="113"/>
      <c r="I17" s="115"/>
      <c r="J17" s="118"/>
      <c r="K17" s="107"/>
    </row>
    <row r="18" spans="1:11" ht="408.75" customHeight="1">
      <c r="A18" s="106">
        <v>7</v>
      </c>
      <c r="B18" s="106" t="s">
        <v>406</v>
      </c>
      <c r="C18" s="106" t="s">
        <v>409</v>
      </c>
      <c r="D18" s="106" t="s">
        <v>370</v>
      </c>
      <c r="E18" s="106" t="s">
        <v>424</v>
      </c>
      <c r="F18" s="125">
        <v>6570000</v>
      </c>
      <c r="G18" s="99">
        <f>F18*0.86</f>
        <v>5650200</v>
      </c>
      <c r="H18" s="101">
        <f>F18*0.14</f>
        <v>919800.00000000012</v>
      </c>
      <c r="I18" s="114">
        <v>2244600</v>
      </c>
      <c r="J18" s="117" t="s">
        <v>481</v>
      </c>
      <c r="K18" s="106"/>
    </row>
    <row r="19" spans="1:11" ht="380.1" customHeight="1">
      <c r="A19" s="107"/>
      <c r="B19" s="107"/>
      <c r="C19" s="107"/>
      <c r="D19" s="107"/>
      <c r="E19" s="107"/>
      <c r="F19" s="126"/>
      <c r="G19" s="112"/>
      <c r="H19" s="113"/>
      <c r="I19" s="115"/>
      <c r="J19" s="118"/>
      <c r="K19" s="107"/>
    </row>
    <row r="20" spans="1:11" ht="408.75" customHeight="1">
      <c r="A20" s="106">
        <v>8</v>
      </c>
      <c r="B20" s="106" t="s">
        <v>406</v>
      </c>
      <c r="C20" s="106" t="s">
        <v>425</v>
      </c>
      <c r="D20" s="106" t="s">
        <v>370</v>
      </c>
      <c r="E20" s="106" t="s">
        <v>426</v>
      </c>
      <c r="F20" s="125">
        <v>4500000</v>
      </c>
      <c r="G20" s="99">
        <f>F20*0.86</f>
        <v>3870000</v>
      </c>
      <c r="H20" s="101">
        <f>F20*0.14</f>
        <v>630000.00000000012</v>
      </c>
      <c r="I20" s="114">
        <v>1720000</v>
      </c>
      <c r="J20" s="117" t="s">
        <v>427</v>
      </c>
      <c r="K20" s="106"/>
    </row>
    <row r="21" spans="1:11" ht="64.5" customHeight="1">
      <c r="A21" s="107"/>
      <c r="B21" s="107"/>
      <c r="C21" s="107"/>
      <c r="D21" s="107"/>
      <c r="E21" s="107"/>
      <c r="F21" s="126"/>
      <c r="G21" s="112"/>
      <c r="H21" s="113"/>
      <c r="I21" s="115"/>
      <c r="J21" s="118"/>
      <c r="K21" s="107"/>
    </row>
    <row r="22" spans="1:11" ht="408.75" customHeight="1">
      <c r="A22" s="52">
        <v>9</v>
      </c>
      <c r="B22" s="52" t="s">
        <v>406</v>
      </c>
      <c r="C22" s="52" t="s">
        <v>428</v>
      </c>
      <c r="D22" s="52" t="s">
        <v>370</v>
      </c>
      <c r="E22" s="52" t="s">
        <v>429</v>
      </c>
      <c r="F22" s="59">
        <v>5000000</v>
      </c>
      <c r="G22" s="50">
        <f>F22*0.86</f>
        <v>4300000</v>
      </c>
      <c r="H22" s="51">
        <f>F22*0.14</f>
        <v>700000.00000000012</v>
      </c>
      <c r="I22" s="83">
        <v>2580000</v>
      </c>
      <c r="J22" s="89" t="s">
        <v>480</v>
      </c>
      <c r="K22" s="52"/>
    </row>
    <row r="23" spans="1:11" ht="408.75" customHeight="1">
      <c r="A23" s="106">
        <v>10</v>
      </c>
      <c r="B23" s="106" t="s">
        <v>406</v>
      </c>
      <c r="C23" s="106" t="s">
        <v>430</v>
      </c>
      <c r="D23" s="106" t="s">
        <v>370</v>
      </c>
      <c r="E23" s="106" t="s">
        <v>431</v>
      </c>
      <c r="F23" s="125">
        <v>6407000</v>
      </c>
      <c r="G23" s="99">
        <f>F23*0.86</f>
        <v>5510020</v>
      </c>
      <c r="H23" s="101">
        <f>F23*0.14</f>
        <v>896980.00000000012</v>
      </c>
      <c r="I23" s="114">
        <v>3440000</v>
      </c>
      <c r="J23" s="117" t="s">
        <v>432</v>
      </c>
      <c r="K23" s="106"/>
    </row>
    <row r="24" spans="1:11" ht="380.1" customHeight="1">
      <c r="A24" s="107"/>
      <c r="B24" s="107"/>
      <c r="C24" s="107"/>
      <c r="D24" s="107"/>
      <c r="E24" s="107"/>
      <c r="F24" s="126"/>
      <c r="G24" s="112"/>
      <c r="H24" s="113"/>
      <c r="I24" s="115"/>
      <c r="J24" s="118"/>
      <c r="K24" s="107"/>
    </row>
    <row r="25" spans="1:11" ht="408.75" customHeight="1">
      <c r="A25" s="106">
        <v>11</v>
      </c>
      <c r="B25" s="106" t="s">
        <v>406</v>
      </c>
      <c r="C25" s="106" t="s">
        <v>433</v>
      </c>
      <c r="D25" s="106" t="s">
        <v>370</v>
      </c>
      <c r="E25" s="106" t="s">
        <v>434</v>
      </c>
      <c r="F25" s="114">
        <v>7500000</v>
      </c>
      <c r="G25" s="114">
        <f>F25*0.86</f>
        <v>6450000</v>
      </c>
      <c r="H25" s="114">
        <f>F25*0.14</f>
        <v>1050000</v>
      </c>
      <c r="I25" s="114">
        <v>1032000</v>
      </c>
      <c r="J25" s="117" t="s">
        <v>435</v>
      </c>
      <c r="K25" s="106"/>
    </row>
    <row r="26" spans="1:11" ht="380.1" customHeight="1">
      <c r="A26" s="107"/>
      <c r="B26" s="107"/>
      <c r="C26" s="107"/>
      <c r="D26" s="107"/>
      <c r="E26" s="107"/>
      <c r="F26" s="115"/>
      <c r="G26" s="115"/>
      <c r="H26" s="115"/>
      <c r="I26" s="115"/>
      <c r="J26" s="118"/>
      <c r="K26" s="107"/>
    </row>
    <row r="27" spans="1:11" ht="408.75" customHeight="1">
      <c r="A27" s="52">
        <v>12</v>
      </c>
      <c r="B27" s="52" t="s">
        <v>406</v>
      </c>
      <c r="C27" s="52" t="s">
        <v>436</v>
      </c>
      <c r="D27" s="52" t="s">
        <v>26</v>
      </c>
      <c r="E27" s="52" t="s">
        <v>437</v>
      </c>
      <c r="F27" s="59">
        <v>1500000</v>
      </c>
      <c r="G27" s="50">
        <f>F27*0.86</f>
        <v>1290000</v>
      </c>
      <c r="H27" s="51">
        <f>F27*0.14</f>
        <v>210000.00000000003</v>
      </c>
      <c r="I27" s="56">
        <v>0</v>
      </c>
      <c r="J27" s="54" t="s">
        <v>438</v>
      </c>
      <c r="K27" s="52"/>
    </row>
    <row r="28" spans="1:11" ht="42" customHeight="1">
      <c r="A28" s="160" t="s">
        <v>2</v>
      </c>
      <c r="B28" s="163"/>
      <c r="C28" s="163"/>
      <c r="D28" s="163"/>
      <c r="E28" s="164"/>
      <c r="F28" s="84">
        <f>F4+F6+F9+F10+F14+F16+F18+F20+F22+F23+F25+F27</f>
        <v>92550000</v>
      </c>
      <c r="G28" s="84">
        <f>G4+G6+G9+G10+G14+G16+G18+G20+G22+G23+G25+G27</f>
        <v>79593000</v>
      </c>
      <c r="H28" s="84">
        <f>H4+H6+H9+H10+H14+H16+H18+H20+H22+H23+H25+H27</f>
        <v>12957000</v>
      </c>
      <c r="I28" s="85">
        <f>SUM(I4:I27)</f>
        <v>22712600</v>
      </c>
      <c r="J28" s="48"/>
      <c r="K28" s="36"/>
    </row>
    <row r="29" spans="1:11" ht="21" customHeight="1">
      <c r="A29" s="160" t="s">
        <v>1</v>
      </c>
      <c r="B29" s="163"/>
      <c r="C29" s="163"/>
      <c r="D29" s="163"/>
      <c r="E29" s="163"/>
      <c r="F29" s="163"/>
      <c r="G29" s="163"/>
      <c r="H29" s="163"/>
      <c r="I29" s="163"/>
      <c r="J29" s="163"/>
      <c r="K29" s="164"/>
    </row>
    <row r="30" spans="1:11" ht="200.1" customHeight="1">
      <c r="A30" s="165" t="s">
        <v>0</v>
      </c>
      <c r="B30" s="166"/>
      <c r="C30" s="166"/>
      <c r="D30" s="166"/>
      <c r="E30" s="166"/>
      <c r="F30" s="166"/>
      <c r="G30" s="166"/>
      <c r="H30" s="166"/>
      <c r="I30" s="166"/>
      <c r="J30" s="166"/>
      <c r="K30" s="167"/>
    </row>
  </sheetData>
  <mergeCells count="103">
    <mergeCell ref="A28:E28"/>
    <mergeCell ref="A29:K29"/>
    <mergeCell ref="A30:K30"/>
    <mergeCell ref="K10:K13"/>
    <mergeCell ref="G25:G26"/>
    <mergeCell ref="H25:H26"/>
    <mergeCell ref="I25:I26"/>
    <mergeCell ref="J25:J26"/>
    <mergeCell ref="K25:K26"/>
    <mergeCell ref="A25:A26"/>
    <mergeCell ref="B25:B26"/>
    <mergeCell ref="C25:C26"/>
    <mergeCell ref="D25:D26"/>
    <mergeCell ref="E25:E26"/>
    <mergeCell ref="F25:F26"/>
    <mergeCell ref="F23:F24"/>
    <mergeCell ref="G23:G24"/>
    <mergeCell ref="H23:H24"/>
    <mergeCell ref="I23:I24"/>
    <mergeCell ref="J23:J24"/>
    <mergeCell ref="K23:K24"/>
    <mergeCell ref="A23:A24"/>
    <mergeCell ref="B23:B24"/>
    <mergeCell ref="C23:C24"/>
    <mergeCell ref="D23:D24"/>
    <mergeCell ref="E23:E24"/>
    <mergeCell ref="F20:F21"/>
    <mergeCell ref="G20:G21"/>
    <mergeCell ref="H20:H21"/>
    <mergeCell ref="I20:I21"/>
    <mergeCell ref="J20:J21"/>
    <mergeCell ref="K20:K21"/>
    <mergeCell ref="G18:G19"/>
    <mergeCell ref="H18:H19"/>
    <mergeCell ref="I18:I19"/>
    <mergeCell ref="J18:J19"/>
    <mergeCell ref="K18:K19"/>
    <mergeCell ref="F18:F19"/>
    <mergeCell ref="A20:A21"/>
    <mergeCell ref="B20:B21"/>
    <mergeCell ref="C20:C21"/>
    <mergeCell ref="D20:D21"/>
    <mergeCell ref="E20:E21"/>
    <mergeCell ref="A18:A19"/>
    <mergeCell ref="B18:B19"/>
    <mergeCell ref="C18:C19"/>
    <mergeCell ref="D18:D19"/>
    <mergeCell ref="E18:E19"/>
    <mergeCell ref="F16:F17"/>
    <mergeCell ref="G16:G17"/>
    <mergeCell ref="H16:H17"/>
    <mergeCell ref="I16:I17"/>
    <mergeCell ref="J16:J17"/>
    <mergeCell ref="K16:K17"/>
    <mergeCell ref="G14:G15"/>
    <mergeCell ref="H14:H15"/>
    <mergeCell ref="I14:I15"/>
    <mergeCell ref="J14:J15"/>
    <mergeCell ref="K14:K15"/>
    <mergeCell ref="F14:F15"/>
    <mergeCell ref="A16:A17"/>
    <mergeCell ref="B16:B17"/>
    <mergeCell ref="C16:C17"/>
    <mergeCell ref="D16:D17"/>
    <mergeCell ref="E16:E17"/>
    <mergeCell ref="A14:A15"/>
    <mergeCell ref="B14:B15"/>
    <mergeCell ref="C14:C15"/>
    <mergeCell ref="D14:D15"/>
    <mergeCell ref="E14:E15"/>
    <mergeCell ref="G10:G13"/>
    <mergeCell ref="H10:H13"/>
    <mergeCell ref="I10:I13"/>
    <mergeCell ref="J10:J13"/>
    <mergeCell ref="A10:A13"/>
    <mergeCell ref="B10:B13"/>
    <mergeCell ref="C10:C13"/>
    <mergeCell ref="D10:D13"/>
    <mergeCell ref="E10:E13"/>
    <mergeCell ref="F10:F13"/>
    <mergeCell ref="I6:I8"/>
    <mergeCell ref="J6:J8"/>
    <mergeCell ref="K6:K8"/>
    <mergeCell ref="J4:J5"/>
    <mergeCell ref="K4:K5"/>
    <mergeCell ref="A6:A8"/>
    <mergeCell ref="B6:B8"/>
    <mergeCell ref="C6:C8"/>
    <mergeCell ref="D6:D8"/>
    <mergeCell ref="E6:E8"/>
    <mergeCell ref="F6:F8"/>
    <mergeCell ref="G6:G8"/>
    <mergeCell ref="H6:H8"/>
    <mergeCell ref="A1:K1"/>
    <mergeCell ref="A4:A5"/>
    <mergeCell ref="B4:B5"/>
    <mergeCell ref="C4:C5"/>
    <mergeCell ref="D4:D5"/>
    <mergeCell ref="E4:E5"/>
    <mergeCell ref="F4:F5"/>
    <mergeCell ref="G4:G5"/>
    <mergeCell ref="H4:H5"/>
    <mergeCell ref="I4:I5"/>
  </mergeCells>
  <phoneticPr fontId="1" type="noConversion"/>
  <printOptions horizontalCentered="1"/>
  <pageMargins left="0.39370078740157483" right="0.39370078740157483" top="0.59055118110236227" bottom="0.59055118110236227" header="0.51181102362204722" footer="0.51181102362204722"/>
  <pageSetup paperSize="8" scale="70" orientation="portrait" r:id="rId1"/>
  <headerFooter alignWithMargins="0"/>
</worksheet>
</file>

<file path=xl/worksheets/sheet19.xml><?xml version="1.0" encoding="utf-8"?>
<worksheet xmlns="http://schemas.openxmlformats.org/spreadsheetml/2006/main" xmlns:r="http://schemas.openxmlformats.org/officeDocument/2006/relationships">
  <sheetPr>
    <tabColor rgb="FFFFFF00"/>
  </sheetPr>
  <dimension ref="A1:K20"/>
  <sheetViews>
    <sheetView view="pageBreakPreview" zoomScale="30" zoomScaleNormal="40" zoomScaleSheetLayoutView="30" workbookViewId="0">
      <selection activeCell="K18" sqref="A1:K18"/>
    </sheetView>
  </sheetViews>
  <sheetFormatPr defaultColWidth="9" defaultRowHeight="16.5"/>
  <cols>
    <col min="1" max="1" width="5.25" style="33" customWidth="1"/>
    <col min="2" max="2" width="8.5" style="33" customWidth="1"/>
    <col min="3" max="3" width="9.25" style="33" customWidth="1"/>
    <col min="4" max="4" width="5.625" style="33" customWidth="1"/>
    <col min="5" max="5" width="24.625" style="33" customWidth="1"/>
    <col min="6" max="6" width="13.375" style="2" customWidth="1"/>
    <col min="7" max="7" width="14.875" style="33" customWidth="1"/>
    <col min="8" max="8" width="13.5" style="33" customWidth="1"/>
    <col min="9" max="9" width="15" style="33" customWidth="1"/>
    <col min="10" max="10" width="68" style="33" customWidth="1"/>
    <col min="11" max="16384" width="9" style="33"/>
  </cols>
  <sheetData>
    <row r="1" spans="1:11" ht="80.099999999999994" customHeight="1">
      <c r="A1" s="94" t="s">
        <v>87</v>
      </c>
      <c r="B1" s="94"/>
      <c r="C1" s="94"/>
      <c r="D1" s="94"/>
      <c r="E1" s="94"/>
      <c r="F1" s="94"/>
      <c r="G1" s="94"/>
      <c r="H1" s="94"/>
      <c r="I1" s="94"/>
      <c r="J1" s="94"/>
      <c r="K1" s="94"/>
    </row>
    <row r="2" spans="1:11" ht="41.45" customHeight="1">
      <c r="A2" s="34"/>
      <c r="B2" s="34"/>
      <c r="C2" s="35"/>
      <c r="D2" s="35"/>
      <c r="E2" s="35"/>
      <c r="F2" s="35"/>
      <c r="G2" s="35"/>
      <c r="H2" s="35"/>
      <c r="I2" s="35"/>
      <c r="J2" s="39" t="s">
        <v>373</v>
      </c>
      <c r="K2" s="38"/>
    </row>
    <row r="3" spans="1:11" ht="90" customHeight="1">
      <c r="A3" s="44" t="s">
        <v>88</v>
      </c>
      <c r="B3" s="44" t="s">
        <v>89</v>
      </c>
      <c r="C3" s="44" t="s">
        <v>90</v>
      </c>
      <c r="D3" s="44" t="s">
        <v>91</v>
      </c>
      <c r="E3" s="44" t="s">
        <v>92</v>
      </c>
      <c r="F3" s="40" t="s">
        <v>93</v>
      </c>
      <c r="G3" s="44" t="s">
        <v>94</v>
      </c>
      <c r="H3" s="44" t="s">
        <v>95</v>
      </c>
      <c r="I3" s="44" t="s">
        <v>96</v>
      </c>
      <c r="J3" s="44" t="s">
        <v>97</v>
      </c>
      <c r="K3" s="44" t="s">
        <v>98</v>
      </c>
    </row>
    <row r="4" spans="1:11" ht="273" customHeight="1">
      <c r="A4" s="92">
        <v>1</v>
      </c>
      <c r="B4" s="95" t="s">
        <v>143</v>
      </c>
      <c r="C4" s="97" t="s">
        <v>128</v>
      </c>
      <c r="D4" s="97" t="s">
        <v>28</v>
      </c>
      <c r="E4" s="97" t="s">
        <v>144</v>
      </c>
      <c r="F4" s="99">
        <v>2000000</v>
      </c>
      <c r="G4" s="99">
        <v>1720000</v>
      </c>
      <c r="H4" s="101">
        <v>280000</v>
      </c>
      <c r="I4" s="103">
        <v>1720000</v>
      </c>
      <c r="J4" s="117" t="s">
        <v>478</v>
      </c>
      <c r="K4" s="92" t="s">
        <v>0</v>
      </c>
    </row>
    <row r="5" spans="1:11" ht="34.5" hidden="1" customHeight="1">
      <c r="A5" s="92"/>
      <c r="B5" s="96"/>
      <c r="C5" s="98"/>
      <c r="D5" s="98"/>
      <c r="E5" s="98"/>
      <c r="F5" s="100"/>
      <c r="G5" s="100"/>
      <c r="H5" s="102"/>
      <c r="I5" s="103"/>
      <c r="J5" s="105"/>
      <c r="K5" s="92"/>
    </row>
    <row r="6" spans="1:11" ht="409.5" customHeight="1">
      <c r="A6" s="106">
        <v>2</v>
      </c>
      <c r="B6" s="95" t="s">
        <v>143</v>
      </c>
      <c r="C6" s="97" t="s">
        <v>145</v>
      </c>
      <c r="D6" s="97" t="s">
        <v>30</v>
      </c>
      <c r="E6" s="97" t="s">
        <v>146</v>
      </c>
      <c r="F6" s="99">
        <v>6750000</v>
      </c>
      <c r="G6" s="99">
        <v>5805000</v>
      </c>
      <c r="H6" s="101">
        <v>945000.00000000012</v>
      </c>
      <c r="I6" s="114">
        <v>2580000</v>
      </c>
      <c r="J6" s="117" t="s">
        <v>374</v>
      </c>
      <c r="K6" s="106"/>
    </row>
    <row r="7" spans="1:11" ht="232.5" hidden="1" customHeight="1">
      <c r="A7" s="107"/>
      <c r="B7" s="109"/>
      <c r="C7" s="110"/>
      <c r="D7" s="110"/>
      <c r="E7" s="110"/>
      <c r="F7" s="112"/>
      <c r="G7" s="112"/>
      <c r="H7" s="113"/>
      <c r="I7" s="115"/>
      <c r="J7" s="118"/>
      <c r="K7" s="107"/>
    </row>
    <row r="8" spans="1:11" ht="405" customHeight="1">
      <c r="A8" s="152"/>
      <c r="B8" s="186"/>
      <c r="C8" s="185"/>
      <c r="D8" s="185"/>
      <c r="E8" s="185"/>
      <c r="F8" s="195"/>
      <c r="G8" s="195"/>
      <c r="H8" s="184"/>
      <c r="I8" s="149"/>
      <c r="J8" s="151"/>
      <c r="K8" s="152"/>
    </row>
    <row r="9" spans="1:11" ht="408" customHeight="1">
      <c r="A9" s="92">
        <v>3</v>
      </c>
      <c r="B9" s="95" t="s">
        <v>143</v>
      </c>
      <c r="C9" s="97" t="s">
        <v>128</v>
      </c>
      <c r="D9" s="97" t="s">
        <v>28</v>
      </c>
      <c r="E9" s="97" t="s">
        <v>147</v>
      </c>
      <c r="F9" s="99">
        <v>6000000</v>
      </c>
      <c r="G9" s="99">
        <v>5160000</v>
      </c>
      <c r="H9" s="101">
        <v>840000.00000000012</v>
      </c>
      <c r="I9" s="103">
        <v>6020000</v>
      </c>
      <c r="J9" s="117" t="s">
        <v>375</v>
      </c>
      <c r="K9" s="92"/>
    </row>
    <row r="10" spans="1:11" ht="409.5" customHeight="1">
      <c r="A10" s="92"/>
      <c r="B10" s="109"/>
      <c r="C10" s="110"/>
      <c r="D10" s="110"/>
      <c r="E10" s="110"/>
      <c r="F10" s="112"/>
      <c r="G10" s="112"/>
      <c r="H10" s="113"/>
      <c r="I10" s="103"/>
      <c r="J10" s="118"/>
      <c r="K10" s="92"/>
    </row>
    <row r="11" spans="1:11" ht="23.25" hidden="1" customHeight="1">
      <c r="A11" s="92"/>
      <c r="B11" s="96"/>
      <c r="C11" s="98"/>
      <c r="D11" s="98"/>
      <c r="E11" s="98"/>
      <c r="F11" s="100"/>
      <c r="G11" s="100"/>
      <c r="H11" s="102"/>
      <c r="I11" s="103"/>
      <c r="J11" s="105"/>
      <c r="K11" s="92"/>
    </row>
    <row r="12" spans="1:11" ht="409.5" customHeight="1">
      <c r="A12" s="106">
        <v>4</v>
      </c>
      <c r="B12" s="95" t="s">
        <v>143</v>
      </c>
      <c r="C12" s="119" t="s">
        <v>148</v>
      </c>
      <c r="D12" s="106" t="s">
        <v>28</v>
      </c>
      <c r="E12" s="106" t="s">
        <v>149</v>
      </c>
      <c r="F12" s="114">
        <v>7000000</v>
      </c>
      <c r="G12" s="125">
        <v>6020000</v>
      </c>
      <c r="H12" s="101">
        <v>980000.00000000012</v>
      </c>
      <c r="I12" s="114">
        <v>2150000</v>
      </c>
      <c r="J12" s="117" t="s">
        <v>376</v>
      </c>
      <c r="K12" s="106"/>
    </row>
    <row r="13" spans="1:11" ht="21" hidden="1" customHeight="1">
      <c r="A13" s="107"/>
      <c r="B13" s="109"/>
      <c r="C13" s="120"/>
      <c r="D13" s="107"/>
      <c r="E13" s="107"/>
      <c r="F13" s="115"/>
      <c r="G13" s="126"/>
      <c r="H13" s="113"/>
      <c r="I13" s="115"/>
      <c r="J13" s="118"/>
      <c r="K13" s="107"/>
    </row>
    <row r="14" spans="1:11" ht="214.5" customHeight="1">
      <c r="A14" s="152"/>
      <c r="B14" s="186"/>
      <c r="C14" s="197"/>
      <c r="D14" s="152"/>
      <c r="E14" s="152"/>
      <c r="F14" s="149"/>
      <c r="G14" s="196"/>
      <c r="H14" s="184"/>
      <c r="I14" s="149"/>
      <c r="J14" s="151"/>
      <c r="K14" s="152"/>
    </row>
    <row r="15" spans="1:11" ht="409.5" customHeight="1">
      <c r="A15" s="106">
        <v>5</v>
      </c>
      <c r="B15" s="95" t="s">
        <v>143</v>
      </c>
      <c r="C15" s="92" t="s">
        <v>150</v>
      </c>
      <c r="D15" s="92" t="s">
        <v>30</v>
      </c>
      <c r="E15" s="92" t="s">
        <v>151</v>
      </c>
      <c r="F15" s="103">
        <v>4000000</v>
      </c>
      <c r="G15" s="99">
        <v>3440000</v>
      </c>
      <c r="H15" s="101">
        <v>560000</v>
      </c>
      <c r="I15" s="114">
        <v>1720000</v>
      </c>
      <c r="J15" s="117" t="s">
        <v>377</v>
      </c>
      <c r="K15" s="106"/>
    </row>
    <row r="16" spans="1:11" ht="70.5" customHeight="1">
      <c r="A16" s="108"/>
      <c r="B16" s="96"/>
      <c r="C16" s="92"/>
      <c r="D16" s="92"/>
      <c r="E16" s="92"/>
      <c r="F16" s="103"/>
      <c r="G16" s="100"/>
      <c r="H16" s="102"/>
      <c r="I16" s="116"/>
      <c r="J16" s="105"/>
      <c r="K16" s="108"/>
    </row>
    <row r="17" spans="1:11" ht="408" customHeight="1">
      <c r="A17" s="52">
        <v>6</v>
      </c>
      <c r="B17" s="45" t="s">
        <v>143</v>
      </c>
      <c r="C17" s="44" t="s">
        <v>152</v>
      </c>
      <c r="D17" s="44" t="s">
        <v>28</v>
      </c>
      <c r="E17" s="44" t="s">
        <v>153</v>
      </c>
      <c r="F17" s="47">
        <v>3000000</v>
      </c>
      <c r="G17" s="50">
        <v>2580000</v>
      </c>
      <c r="H17" s="51">
        <v>420000.00000000006</v>
      </c>
      <c r="I17" s="56">
        <v>1290000</v>
      </c>
      <c r="J17" s="54" t="s">
        <v>378</v>
      </c>
      <c r="K17" s="52"/>
    </row>
    <row r="18" spans="1:11" ht="39.950000000000003" customHeight="1">
      <c r="A18" s="160" t="s">
        <v>108</v>
      </c>
      <c r="B18" s="163"/>
      <c r="C18" s="163"/>
      <c r="D18" s="163"/>
      <c r="E18" s="164"/>
      <c r="F18" s="37">
        <v>28750000</v>
      </c>
      <c r="G18" s="37">
        <v>24725000</v>
      </c>
      <c r="H18" s="37">
        <v>4025000</v>
      </c>
      <c r="I18" s="41">
        <f>SUM(I4:I17)</f>
        <v>15480000</v>
      </c>
      <c r="J18" s="42"/>
      <c r="K18" s="36"/>
    </row>
    <row r="19" spans="1:11" ht="39.950000000000003" customHeight="1">
      <c r="A19" s="160" t="s">
        <v>109</v>
      </c>
      <c r="B19" s="163"/>
      <c r="C19" s="163"/>
      <c r="D19" s="163"/>
      <c r="E19" s="163"/>
      <c r="F19" s="163"/>
      <c r="G19" s="163"/>
      <c r="H19" s="163"/>
      <c r="I19" s="163"/>
      <c r="J19" s="163"/>
      <c r="K19" s="164"/>
    </row>
    <row r="20" spans="1:11" ht="97.5" customHeight="1">
      <c r="A20" s="165" t="s">
        <v>0</v>
      </c>
      <c r="B20" s="166"/>
      <c r="C20" s="166"/>
      <c r="D20" s="166"/>
      <c r="E20" s="166"/>
      <c r="F20" s="166"/>
      <c r="G20" s="166"/>
      <c r="H20" s="166"/>
      <c r="I20" s="166"/>
      <c r="J20" s="166"/>
      <c r="K20" s="167"/>
    </row>
  </sheetData>
  <mergeCells count="59">
    <mergeCell ref="K12:K14"/>
    <mergeCell ref="A19:K19"/>
    <mergeCell ref="A20:K20"/>
    <mergeCell ref="A18:E18"/>
    <mergeCell ref="F15:F16"/>
    <mergeCell ref="G15:G16"/>
    <mergeCell ref="H15:H16"/>
    <mergeCell ref="I15:I16"/>
    <mergeCell ref="J15:J16"/>
    <mergeCell ref="K15:K16"/>
    <mergeCell ref="A15:A16"/>
    <mergeCell ref="B15:B16"/>
    <mergeCell ref="C15:C16"/>
    <mergeCell ref="D15:D16"/>
    <mergeCell ref="E15:E16"/>
    <mergeCell ref="F12:F14"/>
    <mergeCell ref="G12:G14"/>
    <mergeCell ref="H12:H14"/>
    <mergeCell ref="I12:I14"/>
    <mergeCell ref="J12:J14"/>
    <mergeCell ref="A12:A14"/>
    <mergeCell ref="B12:B14"/>
    <mergeCell ref="C12:C14"/>
    <mergeCell ref="D12:D14"/>
    <mergeCell ref="E12:E14"/>
    <mergeCell ref="K6:K8"/>
    <mergeCell ref="A9:A11"/>
    <mergeCell ref="B9:B11"/>
    <mergeCell ref="C9:C11"/>
    <mergeCell ref="D9:D11"/>
    <mergeCell ref="E9:E11"/>
    <mergeCell ref="F9:F11"/>
    <mergeCell ref="G9:G11"/>
    <mergeCell ref="H9:H11"/>
    <mergeCell ref="I9:I11"/>
    <mergeCell ref="J9:J11"/>
    <mergeCell ref="K9:K11"/>
    <mergeCell ref="F6:F8"/>
    <mergeCell ref="G6:G8"/>
    <mergeCell ref="H6:H8"/>
    <mergeCell ref="I6:I8"/>
    <mergeCell ref="J6:J8"/>
    <mergeCell ref="A6:A8"/>
    <mergeCell ref="B6:B8"/>
    <mergeCell ref="C6:C8"/>
    <mergeCell ref="D6:D8"/>
    <mergeCell ref="E6:E8"/>
    <mergeCell ref="A1:K1"/>
    <mergeCell ref="A4:A5"/>
    <mergeCell ref="B4:B5"/>
    <mergeCell ref="C4:C5"/>
    <mergeCell ref="D4:D5"/>
    <mergeCell ref="E4:E5"/>
    <mergeCell ref="F4:F5"/>
    <mergeCell ref="G4:G5"/>
    <mergeCell ref="H4:H5"/>
    <mergeCell ref="I4:I5"/>
    <mergeCell ref="J4:J5"/>
    <mergeCell ref="K4:K5"/>
  </mergeCells>
  <phoneticPr fontId="1" type="noConversion"/>
  <printOptions horizontalCentered="1"/>
  <pageMargins left="0.39370078740157483" right="0.39370078740157483" top="0.59055118110236227" bottom="0.59055118110236227" header="0.51181102362204722" footer="0.51181102362204722"/>
  <pageSetup paperSize="8" scale="70" orientation="portrait" r:id="rId1"/>
  <headerFooter alignWithMargins="0"/>
  <rowBreaks count="1" manualBreakCount="1">
    <brk id="20" max="10" man="1"/>
  </rowBreaks>
</worksheet>
</file>

<file path=xl/worksheets/sheet2.xml><?xml version="1.0" encoding="utf-8"?>
<worksheet xmlns="http://schemas.openxmlformats.org/spreadsheetml/2006/main" xmlns:r="http://schemas.openxmlformats.org/officeDocument/2006/relationships">
  <sheetPr>
    <tabColor rgb="FFFF0000"/>
  </sheetPr>
  <dimension ref="A1:K14"/>
  <sheetViews>
    <sheetView view="pageBreakPreview" zoomScale="60" zoomScaleNormal="50" workbookViewId="0">
      <selection activeCell="K12" sqref="A1:K12"/>
    </sheetView>
  </sheetViews>
  <sheetFormatPr defaultRowHeight="16.5"/>
  <cols>
    <col min="1" max="1" width="5.25" style="33" customWidth="1"/>
    <col min="2" max="2" width="8.5" style="33" customWidth="1"/>
    <col min="3" max="3" width="9.25" style="33" customWidth="1"/>
    <col min="4" max="4" width="5.625" style="33" customWidth="1"/>
    <col min="5" max="5" width="24.625" style="33" customWidth="1"/>
    <col min="6" max="6" width="13.375" style="79" customWidth="1"/>
    <col min="7" max="7" width="14.875" style="33" customWidth="1"/>
    <col min="8" max="8" width="13.5" style="33" customWidth="1"/>
    <col min="9" max="9" width="13.875" style="33" customWidth="1"/>
    <col min="10" max="10" width="67" style="33" customWidth="1"/>
    <col min="11" max="256" width="9" style="33"/>
    <col min="257" max="257" width="5.25" style="33" customWidth="1"/>
    <col min="258" max="258" width="8.5" style="33" customWidth="1"/>
    <col min="259" max="259" width="9.25" style="33" customWidth="1"/>
    <col min="260" max="260" width="5.625" style="33" customWidth="1"/>
    <col min="261" max="261" width="24.625" style="33" customWidth="1"/>
    <col min="262" max="262" width="13.375" style="33" customWidth="1"/>
    <col min="263" max="263" width="14.875" style="33" customWidth="1"/>
    <col min="264" max="264" width="13.5" style="33" customWidth="1"/>
    <col min="265" max="265" width="12.625" style="33" customWidth="1"/>
    <col min="266" max="266" width="68" style="33" customWidth="1"/>
    <col min="267" max="512" width="9" style="33"/>
    <col min="513" max="513" width="5.25" style="33" customWidth="1"/>
    <col min="514" max="514" width="8.5" style="33" customWidth="1"/>
    <col min="515" max="515" width="9.25" style="33" customWidth="1"/>
    <col min="516" max="516" width="5.625" style="33" customWidth="1"/>
    <col min="517" max="517" width="24.625" style="33" customWidth="1"/>
    <col min="518" max="518" width="13.375" style="33" customWidth="1"/>
    <col min="519" max="519" width="14.875" style="33" customWidth="1"/>
    <col min="520" max="520" width="13.5" style="33" customWidth="1"/>
    <col min="521" max="521" width="12.625" style="33" customWidth="1"/>
    <col min="522" max="522" width="68" style="33" customWidth="1"/>
    <col min="523" max="768" width="9" style="33"/>
    <col min="769" max="769" width="5.25" style="33" customWidth="1"/>
    <col min="770" max="770" width="8.5" style="33" customWidth="1"/>
    <col min="771" max="771" width="9.25" style="33" customWidth="1"/>
    <col min="772" max="772" width="5.625" style="33" customWidth="1"/>
    <col min="773" max="773" width="24.625" style="33" customWidth="1"/>
    <col min="774" max="774" width="13.375" style="33" customWidth="1"/>
    <col min="775" max="775" width="14.875" style="33" customWidth="1"/>
    <col min="776" max="776" width="13.5" style="33" customWidth="1"/>
    <col min="777" max="777" width="12.625" style="33" customWidth="1"/>
    <col min="778" max="778" width="68" style="33" customWidth="1"/>
    <col min="779" max="1024" width="9" style="33"/>
    <col min="1025" max="1025" width="5.25" style="33" customWidth="1"/>
    <col min="1026" max="1026" width="8.5" style="33" customWidth="1"/>
    <col min="1027" max="1027" width="9.25" style="33" customWidth="1"/>
    <col min="1028" max="1028" width="5.625" style="33" customWidth="1"/>
    <col min="1029" max="1029" width="24.625" style="33" customWidth="1"/>
    <col min="1030" max="1030" width="13.375" style="33" customWidth="1"/>
    <col min="1031" max="1031" width="14.875" style="33" customWidth="1"/>
    <col min="1032" max="1032" width="13.5" style="33" customWidth="1"/>
    <col min="1033" max="1033" width="12.625" style="33" customWidth="1"/>
    <col min="1034" max="1034" width="68" style="33" customWidth="1"/>
    <col min="1035" max="1280" width="9" style="33"/>
    <col min="1281" max="1281" width="5.25" style="33" customWidth="1"/>
    <col min="1282" max="1282" width="8.5" style="33" customWidth="1"/>
    <col min="1283" max="1283" width="9.25" style="33" customWidth="1"/>
    <col min="1284" max="1284" width="5.625" style="33" customWidth="1"/>
    <col min="1285" max="1285" width="24.625" style="33" customWidth="1"/>
    <col min="1286" max="1286" width="13.375" style="33" customWidth="1"/>
    <col min="1287" max="1287" width="14.875" style="33" customWidth="1"/>
    <col min="1288" max="1288" width="13.5" style="33" customWidth="1"/>
    <col min="1289" max="1289" width="12.625" style="33" customWidth="1"/>
    <col min="1290" max="1290" width="68" style="33" customWidth="1"/>
    <col min="1291" max="1536" width="9" style="33"/>
    <col min="1537" max="1537" width="5.25" style="33" customWidth="1"/>
    <col min="1538" max="1538" width="8.5" style="33" customWidth="1"/>
    <col min="1539" max="1539" width="9.25" style="33" customWidth="1"/>
    <col min="1540" max="1540" width="5.625" style="33" customWidth="1"/>
    <col min="1541" max="1541" width="24.625" style="33" customWidth="1"/>
    <col min="1542" max="1542" width="13.375" style="33" customWidth="1"/>
    <col min="1543" max="1543" width="14.875" style="33" customWidth="1"/>
    <col min="1544" max="1544" width="13.5" style="33" customWidth="1"/>
    <col min="1545" max="1545" width="12.625" style="33" customWidth="1"/>
    <col min="1546" max="1546" width="68" style="33" customWidth="1"/>
    <col min="1547" max="1792" width="9" style="33"/>
    <col min="1793" max="1793" width="5.25" style="33" customWidth="1"/>
    <col min="1794" max="1794" width="8.5" style="33" customWidth="1"/>
    <col min="1795" max="1795" width="9.25" style="33" customWidth="1"/>
    <col min="1796" max="1796" width="5.625" style="33" customWidth="1"/>
    <col min="1797" max="1797" width="24.625" style="33" customWidth="1"/>
    <col min="1798" max="1798" width="13.375" style="33" customWidth="1"/>
    <col min="1799" max="1799" width="14.875" style="33" customWidth="1"/>
    <col min="1800" max="1800" width="13.5" style="33" customWidth="1"/>
    <col min="1801" max="1801" width="12.625" style="33" customWidth="1"/>
    <col min="1802" max="1802" width="68" style="33" customWidth="1"/>
    <col min="1803" max="2048" width="9" style="33"/>
    <col min="2049" max="2049" width="5.25" style="33" customWidth="1"/>
    <col min="2050" max="2050" width="8.5" style="33" customWidth="1"/>
    <col min="2051" max="2051" width="9.25" style="33" customWidth="1"/>
    <col min="2052" max="2052" width="5.625" style="33" customWidth="1"/>
    <col min="2053" max="2053" width="24.625" style="33" customWidth="1"/>
    <col min="2054" max="2054" width="13.375" style="33" customWidth="1"/>
    <col min="2055" max="2055" width="14.875" style="33" customWidth="1"/>
    <col min="2056" max="2056" width="13.5" style="33" customWidth="1"/>
    <col min="2057" max="2057" width="12.625" style="33" customWidth="1"/>
    <col min="2058" max="2058" width="68" style="33" customWidth="1"/>
    <col min="2059" max="2304" width="9" style="33"/>
    <col min="2305" max="2305" width="5.25" style="33" customWidth="1"/>
    <col min="2306" max="2306" width="8.5" style="33" customWidth="1"/>
    <col min="2307" max="2307" width="9.25" style="33" customWidth="1"/>
    <col min="2308" max="2308" width="5.625" style="33" customWidth="1"/>
    <col min="2309" max="2309" width="24.625" style="33" customWidth="1"/>
    <col min="2310" max="2310" width="13.375" style="33" customWidth="1"/>
    <col min="2311" max="2311" width="14.875" style="33" customWidth="1"/>
    <col min="2312" max="2312" width="13.5" style="33" customWidth="1"/>
    <col min="2313" max="2313" width="12.625" style="33" customWidth="1"/>
    <col min="2314" max="2314" width="68" style="33" customWidth="1"/>
    <col min="2315" max="2560" width="9" style="33"/>
    <col min="2561" max="2561" width="5.25" style="33" customWidth="1"/>
    <col min="2562" max="2562" width="8.5" style="33" customWidth="1"/>
    <col min="2563" max="2563" width="9.25" style="33" customWidth="1"/>
    <col min="2564" max="2564" width="5.625" style="33" customWidth="1"/>
    <col min="2565" max="2565" width="24.625" style="33" customWidth="1"/>
    <col min="2566" max="2566" width="13.375" style="33" customWidth="1"/>
    <col min="2567" max="2567" width="14.875" style="33" customWidth="1"/>
    <col min="2568" max="2568" width="13.5" style="33" customWidth="1"/>
    <col min="2569" max="2569" width="12.625" style="33" customWidth="1"/>
    <col min="2570" max="2570" width="68" style="33" customWidth="1"/>
    <col min="2571" max="2816" width="9" style="33"/>
    <col min="2817" max="2817" width="5.25" style="33" customWidth="1"/>
    <col min="2818" max="2818" width="8.5" style="33" customWidth="1"/>
    <col min="2819" max="2819" width="9.25" style="33" customWidth="1"/>
    <col min="2820" max="2820" width="5.625" style="33" customWidth="1"/>
    <col min="2821" max="2821" width="24.625" style="33" customWidth="1"/>
    <col min="2822" max="2822" width="13.375" style="33" customWidth="1"/>
    <col min="2823" max="2823" width="14.875" style="33" customWidth="1"/>
    <col min="2824" max="2824" width="13.5" style="33" customWidth="1"/>
    <col min="2825" max="2825" width="12.625" style="33" customWidth="1"/>
    <col min="2826" max="2826" width="68" style="33" customWidth="1"/>
    <col min="2827" max="3072" width="9" style="33"/>
    <col min="3073" max="3073" width="5.25" style="33" customWidth="1"/>
    <col min="3074" max="3074" width="8.5" style="33" customWidth="1"/>
    <col min="3075" max="3075" width="9.25" style="33" customWidth="1"/>
    <col min="3076" max="3076" width="5.625" style="33" customWidth="1"/>
    <col min="3077" max="3077" width="24.625" style="33" customWidth="1"/>
    <col min="3078" max="3078" width="13.375" style="33" customWidth="1"/>
    <col min="3079" max="3079" width="14.875" style="33" customWidth="1"/>
    <col min="3080" max="3080" width="13.5" style="33" customWidth="1"/>
    <col min="3081" max="3081" width="12.625" style="33" customWidth="1"/>
    <col min="3082" max="3082" width="68" style="33" customWidth="1"/>
    <col min="3083" max="3328" width="9" style="33"/>
    <col min="3329" max="3329" width="5.25" style="33" customWidth="1"/>
    <col min="3330" max="3330" width="8.5" style="33" customWidth="1"/>
    <col min="3331" max="3331" width="9.25" style="33" customWidth="1"/>
    <col min="3332" max="3332" width="5.625" style="33" customWidth="1"/>
    <col min="3333" max="3333" width="24.625" style="33" customWidth="1"/>
    <col min="3334" max="3334" width="13.375" style="33" customWidth="1"/>
    <col min="3335" max="3335" width="14.875" style="33" customWidth="1"/>
    <col min="3336" max="3336" width="13.5" style="33" customWidth="1"/>
    <col min="3337" max="3337" width="12.625" style="33" customWidth="1"/>
    <col min="3338" max="3338" width="68" style="33" customWidth="1"/>
    <col min="3339" max="3584" width="9" style="33"/>
    <col min="3585" max="3585" width="5.25" style="33" customWidth="1"/>
    <col min="3586" max="3586" width="8.5" style="33" customWidth="1"/>
    <col min="3587" max="3587" width="9.25" style="33" customWidth="1"/>
    <col min="3588" max="3588" width="5.625" style="33" customWidth="1"/>
    <col min="3589" max="3589" width="24.625" style="33" customWidth="1"/>
    <col min="3590" max="3590" width="13.375" style="33" customWidth="1"/>
    <col min="3591" max="3591" width="14.875" style="33" customWidth="1"/>
    <col min="3592" max="3592" width="13.5" style="33" customWidth="1"/>
    <col min="3593" max="3593" width="12.625" style="33" customWidth="1"/>
    <col min="3594" max="3594" width="68" style="33" customWidth="1"/>
    <col min="3595" max="3840" width="9" style="33"/>
    <col min="3841" max="3841" width="5.25" style="33" customWidth="1"/>
    <col min="3842" max="3842" width="8.5" style="33" customWidth="1"/>
    <col min="3843" max="3843" width="9.25" style="33" customWidth="1"/>
    <col min="3844" max="3844" width="5.625" style="33" customWidth="1"/>
    <col min="3845" max="3845" width="24.625" style="33" customWidth="1"/>
    <col min="3846" max="3846" width="13.375" style="33" customWidth="1"/>
    <col min="3847" max="3847" width="14.875" style="33" customWidth="1"/>
    <col min="3848" max="3848" width="13.5" style="33" customWidth="1"/>
    <col min="3849" max="3849" width="12.625" style="33" customWidth="1"/>
    <col min="3850" max="3850" width="68" style="33" customWidth="1"/>
    <col min="3851" max="4096" width="9" style="33"/>
    <col min="4097" max="4097" width="5.25" style="33" customWidth="1"/>
    <col min="4098" max="4098" width="8.5" style="33" customWidth="1"/>
    <col min="4099" max="4099" width="9.25" style="33" customWidth="1"/>
    <col min="4100" max="4100" width="5.625" style="33" customWidth="1"/>
    <col min="4101" max="4101" width="24.625" style="33" customWidth="1"/>
    <col min="4102" max="4102" width="13.375" style="33" customWidth="1"/>
    <col min="4103" max="4103" width="14.875" style="33" customWidth="1"/>
    <col min="4104" max="4104" width="13.5" style="33" customWidth="1"/>
    <col min="4105" max="4105" width="12.625" style="33" customWidth="1"/>
    <col min="4106" max="4106" width="68" style="33" customWidth="1"/>
    <col min="4107" max="4352" width="9" style="33"/>
    <col min="4353" max="4353" width="5.25" style="33" customWidth="1"/>
    <col min="4354" max="4354" width="8.5" style="33" customWidth="1"/>
    <col min="4355" max="4355" width="9.25" style="33" customWidth="1"/>
    <col min="4356" max="4356" width="5.625" style="33" customWidth="1"/>
    <col min="4357" max="4357" width="24.625" style="33" customWidth="1"/>
    <col min="4358" max="4358" width="13.375" style="33" customWidth="1"/>
    <col min="4359" max="4359" width="14.875" style="33" customWidth="1"/>
    <col min="4360" max="4360" width="13.5" style="33" customWidth="1"/>
    <col min="4361" max="4361" width="12.625" style="33" customWidth="1"/>
    <col min="4362" max="4362" width="68" style="33" customWidth="1"/>
    <col min="4363" max="4608" width="9" style="33"/>
    <col min="4609" max="4609" width="5.25" style="33" customWidth="1"/>
    <col min="4610" max="4610" width="8.5" style="33" customWidth="1"/>
    <col min="4611" max="4611" width="9.25" style="33" customWidth="1"/>
    <col min="4612" max="4612" width="5.625" style="33" customWidth="1"/>
    <col min="4613" max="4613" width="24.625" style="33" customWidth="1"/>
    <col min="4614" max="4614" width="13.375" style="33" customWidth="1"/>
    <col min="4615" max="4615" width="14.875" style="33" customWidth="1"/>
    <col min="4616" max="4616" width="13.5" style="33" customWidth="1"/>
    <col min="4617" max="4617" width="12.625" style="33" customWidth="1"/>
    <col min="4618" max="4618" width="68" style="33" customWidth="1"/>
    <col min="4619" max="4864" width="9" style="33"/>
    <col min="4865" max="4865" width="5.25" style="33" customWidth="1"/>
    <col min="4866" max="4866" width="8.5" style="33" customWidth="1"/>
    <col min="4867" max="4867" width="9.25" style="33" customWidth="1"/>
    <col min="4868" max="4868" width="5.625" style="33" customWidth="1"/>
    <col min="4869" max="4869" width="24.625" style="33" customWidth="1"/>
    <col min="4870" max="4870" width="13.375" style="33" customWidth="1"/>
    <col min="4871" max="4871" width="14.875" style="33" customWidth="1"/>
    <col min="4872" max="4872" width="13.5" style="33" customWidth="1"/>
    <col min="4873" max="4873" width="12.625" style="33" customWidth="1"/>
    <col min="4874" max="4874" width="68" style="33" customWidth="1"/>
    <col min="4875" max="5120" width="9" style="33"/>
    <col min="5121" max="5121" width="5.25" style="33" customWidth="1"/>
    <col min="5122" max="5122" width="8.5" style="33" customWidth="1"/>
    <col min="5123" max="5123" width="9.25" style="33" customWidth="1"/>
    <col min="5124" max="5124" width="5.625" style="33" customWidth="1"/>
    <col min="5125" max="5125" width="24.625" style="33" customWidth="1"/>
    <col min="5126" max="5126" width="13.375" style="33" customWidth="1"/>
    <col min="5127" max="5127" width="14.875" style="33" customWidth="1"/>
    <col min="5128" max="5128" width="13.5" style="33" customWidth="1"/>
    <col min="5129" max="5129" width="12.625" style="33" customWidth="1"/>
    <col min="5130" max="5130" width="68" style="33" customWidth="1"/>
    <col min="5131" max="5376" width="9" style="33"/>
    <col min="5377" max="5377" width="5.25" style="33" customWidth="1"/>
    <col min="5378" max="5378" width="8.5" style="33" customWidth="1"/>
    <col min="5379" max="5379" width="9.25" style="33" customWidth="1"/>
    <col min="5380" max="5380" width="5.625" style="33" customWidth="1"/>
    <col min="5381" max="5381" width="24.625" style="33" customWidth="1"/>
    <col min="5382" max="5382" width="13.375" style="33" customWidth="1"/>
    <col min="5383" max="5383" width="14.875" style="33" customWidth="1"/>
    <col min="5384" max="5384" width="13.5" style="33" customWidth="1"/>
    <col min="5385" max="5385" width="12.625" style="33" customWidth="1"/>
    <col min="5386" max="5386" width="68" style="33" customWidth="1"/>
    <col min="5387" max="5632" width="9" style="33"/>
    <col min="5633" max="5633" width="5.25" style="33" customWidth="1"/>
    <col min="5634" max="5634" width="8.5" style="33" customWidth="1"/>
    <col min="5635" max="5635" width="9.25" style="33" customWidth="1"/>
    <col min="5636" max="5636" width="5.625" style="33" customWidth="1"/>
    <col min="5637" max="5637" width="24.625" style="33" customWidth="1"/>
    <col min="5638" max="5638" width="13.375" style="33" customWidth="1"/>
    <col min="5639" max="5639" width="14.875" style="33" customWidth="1"/>
    <col min="5640" max="5640" width="13.5" style="33" customWidth="1"/>
    <col min="5641" max="5641" width="12.625" style="33" customWidth="1"/>
    <col min="5642" max="5642" width="68" style="33" customWidth="1"/>
    <col min="5643" max="5888" width="9" style="33"/>
    <col min="5889" max="5889" width="5.25" style="33" customWidth="1"/>
    <col min="5890" max="5890" width="8.5" style="33" customWidth="1"/>
    <col min="5891" max="5891" width="9.25" style="33" customWidth="1"/>
    <col min="5892" max="5892" width="5.625" style="33" customWidth="1"/>
    <col min="5893" max="5893" width="24.625" style="33" customWidth="1"/>
    <col min="5894" max="5894" width="13.375" style="33" customWidth="1"/>
    <col min="5895" max="5895" width="14.875" style="33" customWidth="1"/>
    <col min="5896" max="5896" width="13.5" style="33" customWidth="1"/>
    <col min="5897" max="5897" width="12.625" style="33" customWidth="1"/>
    <col min="5898" max="5898" width="68" style="33" customWidth="1"/>
    <col min="5899" max="6144" width="9" style="33"/>
    <col min="6145" max="6145" width="5.25" style="33" customWidth="1"/>
    <col min="6146" max="6146" width="8.5" style="33" customWidth="1"/>
    <col min="6147" max="6147" width="9.25" style="33" customWidth="1"/>
    <col min="6148" max="6148" width="5.625" style="33" customWidth="1"/>
    <col min="6149" max="6149" width="24.625" style="33" customWidth="1"/>
    <col min="6150" max="6150" width="13.375" style="33" customWidth="1"/>
    <col min="6151" max="6151" width="14.875" style="33" customWidth="1"/>
    <col min="6152" max="6152" width="13.5" style="33" customWidth="1"/>
    <col min="6153" max="6153" width="12.625" style="33" customWidth="1"/>
    <col min="6154" max="6154" width="68" style="33" customWidth="1"/>
    <col min="6155" max="6400" width="9" style="33"/>
    <col min="6401" max="6401" width="5.25" style="33" customWidth="1"/>
    <col min="6402" max="6402" width="8.5" style="33" customWidth="1"/>
    <col min="6403" max="6403" width="9.25" style="33" customWidth="1"/>
    <col min="6404" max="6404" width="5.625" style="33" customWidth="1"/>
    <col min="6405" max="6405" width="24.625" style="33" customWidth="1"/>
    <col min="6406" max="6406" width="13.375" style="33" customWidth="1"/>
    <col min="6407" max="6407" width="14.875" style="33" customWidth="1"/>
    <col min="6408" max="6408" width="13.5" style="33" customWidth="1"/>
    <col min="6409" max="6409" width="12.625" style="33" customWidth="1"/>
    <col min="6410" max="6410" width="68" style="33" customWidth="1"/>
    <col min="6411" max="6656" width="9" style="33"/>
    <col min="6657" max="6657" width="5.25" style="33" customWidth="1"/>
    <col min="6658" max="6658" width="8.5" style="33" customWidth="1"/>
    <col min="6659" max="6659" width="9.25" style="33" customWidth="1"/>
    <col min="6660" max="6660" width="5.625" style="33" customWidth="1"/>
    <col min="6661" max="6661" width="24.625" style="33" customWidth="1"/>
    <col min="6662" max="6662" width="13.375" style="33" customWidth="1"/>
    <col min="6663" max="6663" width="14.875" style="33" customWidth="1"/>
    <col min="6664" max="6664" width="13.5" style="33" customWidth="1"/>
    <col min="6665" max="6665" width="12.625" style="33" customWidth="1"/>
    <col min="6666" max="6666" width="68" style="33" customWidth="1"/>
    <col min="6667" max="6912" width="9" style="33"/>
    <col min="6913" max="6913" width="5.25" style="33" customWidth="1"/>
    <col min="6914" max="6914" width="8.5" style="33" customWidth="1"/>
    <col min="6915" max="6915" width="9.25" style="33" customWidth="1"/>
    <col min="6916" max="6916" width="5.625" style="33" customWidth="1"/>
    <col min="6917" max="6917" width="24.625" style="33" customWidth="1"/>
    <col min="6918" max="6918" width="13.375" style="33" customWidth="1"/>
    <col min="6919" max="6919" width="14.875" style="33" customWidth="1"/>
    <col min="6920" max="6920" width="13.5" style="33" customWidth="1"/>
    <col min="6921" max="6921" width="12.625" style="33" customWidth="1"/>
    <col min="6922" max="6922" width="68" style="33" customWidth="1"/>
    <col min="6923" max="7168" width="9" style="33"/>
    <col min="7169" max="7169" width="5.25" style="33" customWidth="1"/>
    <col min="7170" max="7170" width="8.5" style="33" customWidth="1"/>
    <col min="7171" max="7171" width="9.25" style="33" customWidth="1"/>
    <col min="7172" max="7172" width="5.625" style="33" customWidth="1"/>
    <col min="7173" max="7173" width="24.625" style="33" customWidth="1"/>
    <col min="7174" max="7174" width="13.375" style="33" customWidth="1"/>
    <col min="7175" max="7175" width="14.875" style="33" customWidth="1"/>
    <col min="7176" max="7176" width="13.5" style="33" customWidth="1"/>
    <col min="7177" max="7177" width="12.625" style="33" customWidth="1"/>
    <col min="7178" max="7178" width="68" style="33" customWidth="1"/>
    <col min="7179" max="7424" width="9" style="33"/>
    <col min="7425" max="7425" width="5.25" style="33" customWidth="1"/>
    <col min="7426" max="7426" width="8.5" style="33" customWidth="1"/>
    <col min="7427" max="7427" width="9.25" style="33" customWidth="1"/>
    <col min="7428" max="7428" width="5.625" style="33" customWidth="1"/>
    <col min="7429" max="7429" width="24.625" style="33" customWidth="1"/>
    <col min="7430" max="7430" width="13.375" style="33" customWidth="1"/>
    <col min="7431" max="7431" width="14.875" style="33" customWidth="1"/>
    <col min="7432" max="7432" width="13.5" style="33" customWidth="1"/>
    <col min="7433" max="7433" width="12.625" style="33" customWidth="1"/>
    <col min="7434" max="7434" width="68" style="33" customWidth="1"/>
    <col min="7435" max="7680" width="9" style="33"/>
    <col min="7681" max="7681" width="5.25" style="33" customWidth="1"/>
    <col min="7682" max="7682" width="8.5" style="33" customWidth="1"/>
    <col min="7683" max="7683" width="9.25" style="33" customWidth="1"/>
    <col min="7684" max="7684" width="5.625" style="33" customWidth="1"/>
    <col min="7685" max="7685" width="24.625" style="33" customWidth="1"/>
    <col min="7686" max="7686" width="13.375" style="33" customWidth="1"/>
    <col min="7687" max="7687" width="14.875" style="33" customWidth="1"/>
    <col min="7688" max="7688" width="13.5" style="33" customWidth="1"/>
    <col min="7689" max="7689" width="12.625" style="33" customWidth="1"/>
    <col min="7690" max="7690" width="68" style="33" customWidth="1"/>
    <col min="7691" max="7936" width="9" style="33"/>
    <col min="7937" max="7937" width="5.25" style="33" customWidth="1"/>
    <col min="7938" max="7938" width="8.5" style="33" customWidth="1"/>
    <col min="7939" max="7939" width="9.25" style="33" customWidth="1"/>
    <col min="7940" max="7940" width="5.625" style="33" customWidth="1"/>
    <col min="7941" max="7941" width="24.625" style="33" customWidth="1"/>
    <col min="7942" max="7942" width="13.375" style="33" customWidth="1"/>
    <col min="7943" max="7943" width="14.875" style="33" customWidth="1"/>
    <col min="7944" max="7944" width="13.5" style="33" customWidth="1"/>
    <col min="7945" max="7945" width="12.625" style="33" customWidth="1"/>
    <col min="7946" max="7946" width="68" style="33" customWidth="1"/>
    <col min="7947" max="8192" width="9" style="33"/>
    <col min="8193" max="8193" width="5.25" style="33" customWidth="1"/>
    <col min="8194" max="8194" width="8.5" style="33" customWidth="1"/>
    <col min="8195" max="8195" width="9.25" style="33" customWidth="1"/>
    <col min="8196" max="8196" width="5.625" style="33" customWidth="1"/>
    <col min="8197" max="8197" width="24.625" style="33" customWidth="1"/>
    <col min="8198" max="8198" width="13.375" style="33" customWidth="1"/>
    <col min="8199" max="8199" width="14.875" style="33" customWidth="1"/>
    <col min="8200" max="8200" width="13.5" style="33" customWidth="1"/>
    <col min="8201" max="8201" width="12.625" style="33" customWidth="1"/>
    <col min="8202" max="8202" width="68" style="33" customWidth="1"/>
    <col min="8203" max="8448" width="9" style="33"/>
    <col min="8449" max="8449" width="5.25" style="33" customWidth="1"/>
    <col min="8450" max="8450" width="8.5" style="33" customWidth="1"/>
    <col min="8451" max="8451" width="9.25" style="33" customWidth="1"/>
    <col min="8452" max="8452" width="5.625" style="33" customWidth="1"/>
    <col min="8453" max="8453" width="24.625" style="33" customWidth="1"/>
    <col min="8454" max="8454" width="13.375" style="33" customWidth="1"/>
    <col min="8455" max="8455" width="14.875" style="33" customWidth="1"/>
    <col min="8456" max="8456" width="13.5" style="33" customWidth="1"/>
    <col min="8457" max="8457" width="12.625" style="33" customWidth="1"/>
    <col min="8458" max="8458" width="68" style="33" customWidth="1"/>
    <col min="8459" max="8704" width="9" style="33"/>
    <col min="8705" max="8705" width="5.25" style="33" customWidth="1"/>
    <col min="8706" max="8706" width="8.5" style="33" customWidth="1"/>
    <col min="8707" max="8707" width="9.25" style="33" customWidth="1"/>
    <col min="8708" max="8708" width="5.625" style="33" customWidth="1"/>
    <col min="8709" max="8709" width="24.625" style="33" customWidth="1"/>
    <col min="8710" max="8710" width="13.375" style="33" customWidth="1"/>
    <col min="8711" max="8711" width="14.875" style="33" customWidth="1"/>
    <col min="8712" max="8712" width="13.5" style="33" customWidth="1"/>
    <col min="8713" max="8713" width="12.625" style="33" customWidth="1"/>
    <col min="8714" max="8714" width="68" style="33" customWidth="1"/>
    <col min="8715" max="8960" width="9" style="33"/>
    <col min="8961" max="8961" width="5.25" style="33" customWidth="1"/>
    <col min="8962" max="8962" width="8.5" style="33" customWidth="1"/>
    <col min="8963" max="8963" width="9.25" style="33" customWidth="1"/>
    <col min="8964" max="8964" width="5.625" style="33" customWidth="1"/>
    <col min="8965" max="8965" width="24.625" style="33" customWidth="1"/>
    <col min="8966" max="8966" width="13.375" style="33" customWidth="1"/>
    <col min="8967" max="8967" width="14.875" style="33" customWidth="1"/>
    <col min="8968" max="8968" width="13.5" style="33" customWidth="1"/>
    <col min="8969" max="8969" width="12.625" style="33" customWidth="1"/>
    <col min="8970" max="8970" width="68" style="33" customWidth="1"/>
    <col min="8971" max="9216" width="9" style="33"/>
    <col min="9217" max="9217" width="5.25" style="33" customWidth="1"/>
    <col min="9218" max="9218" width="8.5" style="33" customWidth="1"/>
    <col min="9219" max="9219" width="9.25" style="33" customWidth="1"/>
    <col min="9220" max="9220" width="5.625" style="33" customWidth="1"/>
    <col min="9221" max="9221" width="24.625" style="33" customWidth="1"/>
    <col min="9222" max="9222" width="13.375" style="33" customWidth="1"/>
    <col min="9223" max="9223" width="14.875" style="33" customWidth="1"/>
    <col min="9224" max="9224" width="13.5" style="33" customWidth="1"/>
    <col min="9225" max="9225" width="12.625" style="33" customWidth="1"/>
    <col min="9226" max="9226" width="68" style="33" customWidth="1"/>
    <col min="9227" max="9472" width="9" style="33"/>
    <col min="9473" max="9473" width="5.25" style="33" customWidth="1"/>
    <col min="9474" max="9474" width="8.5" style="33" customWidth="1"/>
    <col min="9475" max="9475" width="9.25" style="33" customWidth="1"/>
    <col min="9476" max="9476" width="5.625" style="33" customWidth="1"/>
    <col min="9477" max="9477" width="24.625" style="33" customWidth="1"/>
    <col min="9478" max="9478" width="13.375" style="33" customWidth="1"/>
    <col min="9479" max="9479" width="14.875" style="33" customWidth="1"/>
    <col min="9480" max="9480" width="13.5" style="33" customWidth="1"/>
    <col min="9481" max="9481" width="12.625" style="33" customWidth="1"/>
    <col min="9482" max="9482" width="68" style="33" customWidth="1"/>
    <col min="9483" max="9728" width="9" style="33"/>
    <col min="9729" max="9729" width="5.25" style="33" customWidth="1"/>
    <col min="9730" max="9730" width="8.5" style="33" customWidth="1"/>
    <col min="9731" max="9731" width="9.25" style="33" customWidth="1"/>
    <col min="9732" max="9732" width="5.625" style="33" customWidth="1"/>
    <col min="9733" max="9733" width="24.625" style="33" customWidth="1"/>
    <col min="9734" max="9734" width="13.375" style="33" customWidth="1"/>
    <col min="9735" max="9735" width="14.875" style="33" customWidth="1"/>
    <col min="9736" max="9736" width="13.5" style="33" customWidth="1"/>
    <col min="9737" max="9737" width="12.625" style="33" customWidth="1"/>
    <col min="9738" max="9738" width="68" style="33" customWidth="1"/>
    <col min="9739" max="9984" width="9" style="33"/>
    <col min="9985" max="9985" width="5.25" style="33" customWidth="1"/>
    <col min="9986" max="9986" width="8.5" style="33" customWidth="1"/>
    <col min="9987" max="9987" width="9.25" style="33" customWidth="1"/>
    <col min="9988" max="9988" width="5.625" style="33" customWidth="1"/>
    <col min="9989" max="9989" width="24.625" style="33" customWidth="1"/>
    <col min="9990" max="9990" width="13.375" style="33" customWidth="1"/>
    <col min="9991" max="9991" width="14.875" style="33" customWidth="1"/>
    <col min="9992" max="9992" width="13.5" style="33" customWidth="1"/>
    <col min="9993" max="9993" width="12.625" style="33" customWidth="1"/>
    <col min="9994" max="9994" width="68" style="33" customWidth="1"/>
    <col min="9995" max="10240" width="9" style="33"/>
    <col min="10241" max="10241" width="5.25" style="33" customWidth="1"/>
    <col min="10242" max="10242" width="8.5" style="33" customWidth="1"/>
    <col min="10243" max="10243" width="9.25" style="33" customWidth="1"/>
    <col min="10244" max="10244" width="5.625" style="33" customWidth="1"/>
    <col min="10245" max="10245" width="24.625" style="33" customWidth="1"/>
    <col min="10246" max="10246" width="13.375" style="33" customWidth="1"/>
    <col min="10247" max="10247" width="14.875" style="33" customWidth="1"/>
    <col min="10248" max="10248" width="13.5" style="33" customWidth="1"/>
    <col min="10249" max="10249" width="12.625" style="33" customWidth="1"/>
    <col min="10250" max="10250" width="68" style="33" customWidth="1"/>
    <col min="10251" max="10496" width="9" style="33"/>
    <col min="10497" max="10497" width="5.25" style="33" customWidth="1"/>
    <col min="10498" max="10498" width="8.5" style="33" customWidth="1"/>
    <col min="10499" max="10499" width="9.25" style="33" customWidth="1"/>
    <col min="10500" max="10500" width="5.625" style="33" customWidth="1"/>
    <col min="10501" max="10501" width="24.625" style="33" customWidth="1"/>
    <col min="10502" max="10502" width="13.375" style="33" customWidth="1"/>
    <col min="10503" max="10503" width="14.875" style="33" customWidth="1"/>
    <col min="10504" max="10504" width="13.5" style="33" customWidth="1"/>
    <col min="10505" max="10505" width="12.625" style="33" customWidth="1"/>
    <col min="10506" max="10506" width="68" style="33" customWidth="1"/>
    <col min="10507" max="10752" width="9" style="33"/>
    <col min="10753" max="10753" width="5.25" style="33" customWidth="1"/>
    <col min="10754" max="10754" width="8.5" style="33" customWidth="1"/>
    <col min="10755" max="10755" width="9.25" style="33" customWidth="1"/>
    <col min="10756" max="10756" width="5.625" style="33" customWidth="1"/>
    <col min="10757" max="10757" width="24.625" style="33" customWidth="1"/>
    <col min="10758" max="10758" width="13.375" style="33" customWidth="1"/>
    <col min="10759" max="10759" width="14.875" style="33" customWidth="1"/>
    <col min="10760" max="10760" width="13.5" style="33" customWidth="1"/>
    <col min="10761" max="10761" width="12.625" style="33" customWidth="1"/>
    <col min="10762" max="10762" width="68" style="33" customWidth="1"/>
    <col min="10763" max="11008" width="9" style="33"/>
    <col min="11009" max="11009" width="5.25" style="33" customWidth="1"/>
    <col min="11010" max="11010" width="8.5" style="33" customWidth="1"/>
    <col min="11011" max="11011" width="9.25" style="33" customWidth="1"/>
    <col min="11012" max="11012" width="5.625" style="33" customWidth="1"/>
    <col min="11013" max="11013" width="24.625" style="33" customWidth="1"/>
    <col min="11014" max="11014" width="13.375" style="33" customWidth="1"/>
    <col min="11015" max="11015" width="14.875" style="33" customWidth="1"/>
    <col min="11016" max="11016" width="13.5" style="33" customWidth="1"/>
    <col min="11017" max="11017" width="12.625" style="33" customWidth="1"/>
    <col min="11018" max="11018" width="68" style="33" customWidth="1"/>
    <col min="11019" max="11264" width="9" style="33"/>
    <col min="11265" max="11265" width="5.25" style="33" customWidth="1"/>
    <col min="11266" max="11266" width="8.5" style="33" customWidth="1"/>
    <col min="11267" max="11267" width="9.25" style="33" customWidth="1"/>
    <col min="11268" max="11268" width="5.625" style="33" customWidth="1"/>
    <col min="11269" max="11269" width="24.625" style="33" customWidth="1"/>
    <col min="11270" max="11270" width="13.375" style="33" customWidth="1"/>
    <col min="11271" max="11271" width="14.875" style="33" customWidth="1"/>
    <col min="11272" max="11272" width="13.5" style="33" customWidth="1"/>
    <col min="11273" max="11273" width="12.625" style="33" customWidth="1"/>
    <col min="11274" max="11274" width="68" style="33" customWidth="1"/>
    <col min="11275" max="11520" width="9" style="33"/>
    <col min="11521" max="11521" width="5.25" style="33" customWidth="1"/>
    <col min="11522" max="11522" width="8.5" style="33" customWidth="1"/>
    <col min="11523" max="11523" width="9.25" style="33" customWidth="1"/>
    <col min="11524" max="11524" width="5.625" style="33" customWidth="1"/>
    <col min="11525" max="11525" width="24.625" style="33" customWidth="1"/>
    <col min="11526" max="11526" width="13.375" style="33" customWidth="1"/>
    <col min="11527" max="11527" width="14.875" style="33" customWidth="1"/>
    <col min="11528" max="11528" width="13.5" style="33" customWidth="1"/>
    <col min="11529" max="11529" width="12.625" style="33" customWidth="1"/>
    <col min="11530" max="11530" width="68" style="33" customWidth="1"/>
    <col min="11531" max="11776" width="9" style="33"/>
    <col min="11777" max="11777" width="5.25" style="33" customWidth="1"/>
    <col min="11778" max="11778" width="8.5" style="33" customWidth="1"/>
    <col min="11779" max="11779" width="9.25" style="33" customWidth="1"/>
    <col min="11780" max="11780" width="5.625" style="33" customWidth="1"/>
    <col min="11781" max="11781" width="24.625" style="33" customWidth="1"/>
    <col min="11782" max="11782" width="13.375" style="33" customWidth="1"/>
    <col min="11783" max="11783" width="14.875" style="33" customWidth="1"/>
    <col min="11784" max="11784" width="13.5" style="33" customWidth="1"/>
    <col min="11785" max="11785" width="12.625" style="33" customWidth="1"/>
    <col min="11786" max="11786" width="68" style="33" customWidth="1"/>
    <col min="11787" max="12032" width="9" style="33"/>
    <col min="12033" max="12033" width="5.25" style="33" customWidth="1"/>
    <col min="12034" max="12034" width="8.5" style="33" customWidth="1"/>
    <col min="12035" max="12035" width="9.25" style="33" customWidth="1"/>
    <col min="12036" max="12036" width="5.625" style="33" customWidth="1"/>
    <col min="12037" max="12037" width="24.625" style="33" customWidth="1"/>
    <col min="12038" max="12038" width="13.375" style="33" customWidth="1"/>
    <col min="12039" max="12039" width="14.875" style="33" customWidth="1"/>
    <col min="12040" max="12040" width="13.5" style="33" customWidth="1"/>
    <col min="12041" max="12041" width="12.625" style="33" customWidth="1"/>
    <col min="12042" max="12042" width="68" style="33" customWidth="1"/>
    <col min="12043" max="12288" width="9" style="33"/>
    <col min="12289" max="12289" width="5.25" style="33" customWidth="1"/>
    <col min="12290" max="12290" width="8.5" style="33" customWidth="1"/>
    <col min="12291" max="12291" width="9.25" style="33" customWidth="1"/>
    <col min="12292" max="12292" width="5.625" style="33" customWidth="1"/>
    <col min="12293" max="12293" width="24.625" style="33" customWidth="1"/>
    <col min="12294" max="12294" width="13.375" style="33" customWidth="1"/>
    <col min="12295" max="12295" width="14.875" style="33" customWidth="1"/>
    <col min="12296" max="12296" width="13.5" style="33" customWidth="1"/>
    <col min="12297" max="12297" width="12.625" style="33" customWidth="1"/>
    <col min="12298" max="12298" width="68" style="33" customWidth="1"/>
    <col min="12299" max="12544" width="9" style="33"/>
    <col min="12545" max="12545" width="5.25" style="33" customWidth="1"/>
    <col min="12546" max="12546" width="8.5" style="33" customWidth="1"/>
    <col min="12547" max="12547" width="9.25" style="33" customWidth="1"/>
    <col min="12548" max="12548" width="5.625" style="33" customWidth="1"/>
    <col min="12549" max="12549" width="24.625" style="33" customWidth="1"/>
    <col min="12550" max="12550" width="13.375" style="33" customWidth="1"/>
    <col min="12551" max="12551" width="14.875" style="33" customWidth="1"/>
    <col min="12552" max="12552" width="13.5" style="33" customWidth="1"/>
    <col min="12553" max="12553" width="12.625" style="33" customWidth="1"/>
    <col min="12554" max="12554" width="68" style="33" customWidth="1"/>
    <col min="12555" max="12800" width="9" style="33"/>
    <col min="12801" max="12801" width="5.25" style="33" customWidth="1"/>
    <col min="12802" max="12802" width="8.5" style="33" customWidth="1"/>
    <col min="12803" max="12803" width="9.25" style="33" customWidth="1"/>
    <col min="12804" max="12804" width="5.625" style="33" customWidth="1"/>
    <col min="12805" max="12805" width="24.625" style="33" customWidth="1"/>
    <col min="12806" max="12806" width="13.375" style="33" customWidth="1"/>
    <col min="12807" max="12807" width="14.875" style="33" customWidth="1"/>
    <col min="12808" max="12808" width="13.5" style="33" customWidth="1"/>
    <col min="12809" max="12809" width="12.625" style="33" customWidth="1"/>
    <col min="12810" max="12810" width="68" style="33" customWidth="1"/>
    <col min="12811" max="13056" width="9" style="33"/>
    <col min="13057" max="13057" width="5.25" style="33" customWidth="1"/>
    <col min="13058" max="13058" width="8.5" style="33" customWidth="1"/>
    <col min="13059" max="13059" width="9.25" style="33" customWidth="1"/>
    <col min="13060" max="13060" width="5.625" style="33" customWidth="1"/>
    <col min="13061" max="13061" width="24.625" style="33" customWidth="1"/>
    <col min="13062" max="13062" width="13.375" style="33" customWidth="1"/>
    <col min="13063" max="13063" width="14.875" style="33" customWidth="1"/>
    <col min="13064" max="13064" width="13.5" style="33" customWidth="1"/>
    <col min="13065" max="13065" width="12.625" style="33" customWidth="1"/>
    <col min="13066" max="13066" width="68" style="33" customWidth="1"/>
    <col min="13067" max="13312" width="9" style="33"/>
    <col min="13313" max="13313" width="5.25" style="33" customWidth="1"/>
    <col min="13314" max="13314" width="8.5" style="33" customWidth="1"/>
    <col min="13315" max="13315" width="9.25" style="33" customWidth="1"/>
    <col min="13316" max="13316" width="5.625" style="33" customWidth="1"/>
    <col min="13317" max="13317" width="24.625" style="33" customWidth="1"/>
    <col min="13318" max="13318" width="13.375" style="33" customWidth="1"/>
    <col min="13319" max="13319" width="14.875" style="33" customWidth="1"/>
    <col min="13320" max="13320" width="13.5" style="33" customWidth="1"/>
    <col min="13321" max="13321" width="12.625" style="33" customWidth="1"/>
    <col min="13322" max="13322" width="68" style="33" customWidth="1"/>
    <col min="13323" max="13568" width="9" style="33"/>
    <col min="13569" max="13569" width="5.25" style="33" customWidth="1"/>
    <col min="13570" max="13570" width="8.5" style="33" customWidth="1"/>
    <col min="13571" max="13571" width="9.25" style="33" customWidth="1"/>
    <col min="13572" max="13572" width="5.625" style="33" customWidth="1"/>
    <col min="13573" max="13573" width="24.625" style="33" customWidth="1"/>
    <col min="13574" max="13574" width="13.375" style="33" customWidth="1"/>
    <col min="13575" max="13575" width="14.875" style="33" customWidth="1"/>
    <col min="13576" max="13576" width="13.5" style="33" customWidth="1"/>
    <col min="13577" max="13577" width="12.625" style="33" customWidth="1"/>
    <col min="13578" max="13578" width="68" style="33" customWidth="1"/>
    <col min="13579" max="13824" width="9" style="33"/>
    <col min="13825" max="13825" width="5.25" style="33" customWidth="1"/>
    <col min="13826" max="13826" width="8.5" style="33" customWidth="1"/>
    <col min="13827" max="13827" width="9.25" style="33" customWidth="1"/>
    <col min="13828" max="13828" width="5.625" style="33" customWidth="1"/>
    <col min="13829" max="13829" width="24.625" style="33" customWidth="1"/>
    <col min="13830" max="13830" width="13.375" style="33" customWidth="1"/>
    <col min="13831" max="13831" width="14.875" style="33" customWidth="1"/>
    <col min="13832" max="13832" width="13.5" style="33" customWidth="1"/>
    <col min="13833" max="13833" width="12.625" style="33" customWidth="1"/>
    <col min="13834" max="13834" width="68" style="33" customWidth="1"/>
    <col min="13835" max="14080" width="9" style="33"/>
    <col min="14081" max="14081" width="5.25" style="33" customWidth="1"/>
    <col min="14082" max="14082" width="8.5" style="33" customWidth="1"/>
    <col min="14083" max="14083" width="9.25" style="33" customWidth="1"/>
    <col min="14084" max="14084" width="5.625" style="33" customWidth="1"/>
    <col min="14085" max="14085" width="24.625" style="33" customWidth="1"/>
    <col min="14086" max="14086" width="13.375" style="33" customWidth="1"/>
    <col min="14087" max="14087" width="14.875" style="33" customWidth="1"/>
    <col min="14088" max="14088" width="13.5" style="33" customWidth="1"/>
    <col min="14089" max="14089" width="12.625" style="33" customWidth="1"/>
    <col min="14090" max="14090" width="68" style="33" customWidth="1"/>
    <col min="14091" max="14336" width="9" style="33"/>
    <col min="14337" max="14337" width="5.25" style="33" customWidth="1"/>
    <col min="14338" max="14338" width="8.5" style="33" customWidth="1"/>
    <col min="14339" max="14339" width="9.25" style="33" customWidth="1"/>
    <col min="14340" max="14340" width="5.625" style="33" customWidth="1"/>
    <col min="14341" max="14341" width="24.625" style="33" customWidth="1"/>
    <col min="14342" max="14342" width="13.375" style="33" customWidth="1"/>
    <col min="14343" max="14343" width="14.875" style="33" customWidth="1"/>
    <col min="14344" max="14344" width="13.5" style="33" customWidth="1"/>
    <col min="14345" max="14345" width="12.625" style="33" customWidth="1"/>
    <col min="14346" max="14346" width="68" style="33" customWidth="1"/>
    <col min="14347" max="14592" width="9" style="33"/>
    <col min="14593" max="14593" width="5.25" style="33" customWidth="1"/>
    <col min="14594" max="14594" width="8.5" style="33" customWidth="1"/>
    <col min="14595" max="14595" width="9.25" style="33" customWidth="1"/>
    <col min="14596" max="14596" width="5.625" style="33" customWidth="1"/>
    <col min="14597" max="14597" width="24.625" style="33" customWidth="1"/>
    <col min="14598" max="14598" width="13.375" style="33" customWidth="1"/>
    <col min="14599" max="14599" width="14.875" style="33" customWidth="1"/>
    <col min="14600" max="14600" width="13.5" style="33" customWidth="1"/>
    <col min="14601" max="14601" width="12.625" style="33" customWidth="1"/>
    <col min="14602" max="14602" width="68" style="33" customWidth="1"/>
    <col min="14603" max="14848" width="9" style="33"/>
    <col min="14849" max="14849" width="5.25" style="33" customWidth="1"/>
    <col min="14850" max="14850" width="8.5" style="33" customWidth="1"/>
    <col min="14851" max="14851" width="9.25" style="33" customWidth="1"/>
    <col min="14852" max="14852" width="5.625" style="33" customWidth="1"/>
    <col min="14853" max="14853" width="24.625" style="33" customWidth="1"/>
    <col min="14854" max="14854" width="13.375" style="33" customWidth="1"/>
    <col min="14855" max="14855" width="14.875" style="33" customWidth="1"/>
    <col min="14856" max="14856" width="13.5" style="33" customWidth="1"/>
    <col min="14857" max="14857" width="12.625" style="33" customWidth="1"/>
    <col min="14858" max="14858" width="68" style="33" customWidth="1"/>
    <col min="14859" max="15104" width="9" style="33"/>
    <col min="15105" max="15105" width="5.25" style="33" customWidth="1"/>
    <col min="15106" max="15106" width="8.5" style="33" customWidth="1"/>
    <col min="15107" max="15107" width="9.25" style="33" customWidth="1"/>
    <col min="15108" max="15108" width="5.625" style="33" customWidth="1"/>
    <col min="15109" max="15109" width="24.625" style="33" customWidth="1"/>
    <col min="15110" max="15110" width="13.375" style="33" customWidth="1"/>
    <col min="15111" max="15111" width="14.875" style="33" customWidth="1"/>
    <col min="15112" max="15112" width="13.5" style="33" customWidth="1"/>
    <col min="15113" max="15113" width="12.625" style="33" customWidth="1"/>
    <col min="15114" max="15114" width="68" style="33" customWidth="1"/>
    <col min="15115" max="15360" width="9" style="33"/>
    <col min="15361" max="15361" width="5.25" style="33" customWidth="1"/>
    <col min="15362" max="15362" width="8.5" style="33" customWidth="1"/>
    <col min="15363" max="15363" width="9.25" style="33" customWidth="1"/>
    <col min="15364" max="15364" width="5.625" style="33" customWidth="1"/>
    <col min="15365" max="15365" width="24.625" style="33" customWidth="1"/>
    <col min="15366" max="15366" width="13.375" style="33" customWidth="1"/>
    <col min="15367" max="15367" width="14.875" style="33" customWidth="1"/>
    <col min="15368" max="15368" width="13.5" style="33" customWidth="1"/>
    <col min="15369" max="15369" width="12.625" style="33" customWidth="1"/>
    <col min="15370" max="15370" width="68" style="33" customWidth="1"/>
    <col min="15371" max="15616" width="9" style="33"/>
    <col min="15617" max="15617" width="5.25" style="33" customWidth="1"/>
    <col min="15618" max="15618" width="8.5" style="33" customWidth="1"/>
    <col min="15619" max="15619" width="9.25" style="33" customWidth="1"/>
    <col min="15620" max="15620" width="5.625" style="33" customWidth="1"/>
    <col min="15621" max="15621" width="24.625" style="33" customWidth="1"/>
    <col min="15622" max="15622" width="13.375" style="33" customWidth="1"/>
    <col min="15623" max="15623" width="14.875" style="33" customWidth="1"/>
    <col min="15624" max="15624" width="13.5" style="33" customWidth="1"/>
    <col min="15625" max="15625" width="12.625" style="33" customWidth="1"/>
    <col min="15626" max="15626" width="68" style="33" customWidth="1"/>
    <col min="15627" max="15872" width="9" style="33"/>
    <col min="15873" max="15873" width="5.25" style="33" customWidth="1"/>
    <col min="15874" max="15874" width="8.5" style="33" customWidth="1"/>
    <col min="15875" max="15875" width="9.25" style="33" customWidth="1"/>
    <col min="15876" max="15876" width="5.625" style="33" customWidth="1"/>
    <col min="15877" max="15877" width="24.625" style="33" customWidth="1"/>
    <col min="15878" max="15878" width="13.375" style="33" customWidth="1"/>
    <col min="15879" max="15879" width="14.875" style="33" customWidth="1"/>
    <col min="15880" max="15880" width="13.5" style="33" customWidth="1"/>
    <col min="15881" max="15881" width="12.625" style="33" customWidth="1"/>
    <col min="15882" max="15882" width="68" style="33" customWidth="1"/>
    <col min="15883" max="16128" width="9" style="33"/>
    <col min="16129" max="16129" width="5.25" style="33" customWidth="1"/>
    <col min="16130" max="16130" width="8.5" style="33" customWidth="1"/>
    <col min="16131" max="16131" width="9.25" style="33" customWidth="1"/>
    <col min="16132" max="16132" width="5.625" style="33" customWidth="1"/>
    <col min="16133" max="16133" width="24.625" style="33" customWidth="1"/>
    <col min="16134" max="16134" width="13.375" style="33" customWidth="1"/>
    <col min="16135" max="16135" width="14.875" style="33" customWidth="1"/>
    <col min="16136" max="16136" width="13.5" style="33" customWidth="1"/>
    <col min="16137" max="16137" width="12.625" style="33" customWidth="1"/>
    <col min="16138" max="16138" width="68" style="33" customWidth="1"/>
    <col min="16139" max="16384" width="9" style="33"/>
  </cols>
  <sheetData>
    <row r="1" spans="1:11" ht="80.099999999999994" customHeight="1">
      <c r="A1" s="94" t="s">
        <v>57</v>
      </c>
      <c r="B1" s="94"/>
      <c r="C1" s="94"/>
      <c r="D1" s="94"/>
      <c r="E1" s="94"/>
      <c r="F1" s="94"/>
      <c r="G1" s="94"/>
      <c r="H1" s="94"/>
      <c r="I1" s="94"/>
      <c r="J1" s="94"/>
      <c r="K1" s="94"/>
    </row>
    <row r="2" spans="1:11" ht="41.45" customHeight="1">
      <c r="A2" s="34"/>
      <c r="B2" s="34"/>
      <c r="C2" s="35"/>
      <c r="D2" s="35"/>
      <c r="E2" s="35"/>
      <c r="F2" s="35"/>
      <c r="G2" s="35"/>
      <c r="H2" s="35"/>
      <c r="I2" s="35"/>
      <c r="J2" s="39"/>
      <c r="K2" s="38"/>
    </row>
    <row r="3" spans="1:11" ht="90" customHeight="1">
      <c r="A3" s="44" t="s">
        <v>12</v>
      </c>
      <c r="B3" s="44" t="s">
        <v>11</v>
      </c>
      <c r="C3" s="44" t="s">
        <v>10</v>
      </c>
      <c r="D3" s="44" t="s">
        <v>9</v>
      </c>
      <c r="E3" s="44" t="s">
        <v>8</v>
      </c>
      <c r="F3" s="40" t="s">
        <v>7</v>
      </c>
      <c r="G3" s="44" t="s">
        <v>6</v>
      </c>
      <c r="H3" s="44" t="s">
        <v>5</v>
      </c>
      <c r="I3" s="44" t="s">
        <v>4</v>
      </c>
      <c r="J3" s="44" t="s">
        <v>3</v>
      </c>
      <c r="K3" s="44" t="s">
        <v>13</v>
      </c>
    </row>
    <row r="4" spans="1:11" ht="399.95" customHeight="1">
      <c r="A4" s="106">
        <v>1</v>
      </c>
      <c r="B4" s="95" t="s">
        <v>448</v>
      </c>
      <c r="C4" s="97" t="s">
        <v>449</v>
      </c>
      <c r="D4" s="111" t="s">
        <v>370</v>
      </c>
      <c r="E4" s="97" t="s">
        <v>450</v>
      </c>
      <c r="F4" s="99">
        <v>1883000</v>
      </c>
      <c r="G4" s="99">
        <f>F4*0.81</f>
        <v>1525230</v>
      </c>
      <c r="H4" s="101">
        <f>F4*0.19</f>
        <v>357770</v>
      </c>
      <c r="I4" s="114">
        <v>2430000</v>
      </c>
      <c r="J4" s="117" t="s">
        <v>451</v>
      </c>
      <c r="K4" s="106"/>
    </row>
    <row r="5" spans="1:11" ht="264" customHeight="1">
      <c r="A5" s="107"/>
      <c r="B5" s="109"/>
      <c r="C5" s="110"/>
      <c r="D5" s="110"/>
      <c r="E5" s="110"/>
      <c r="F5" s="112"/>
      <c r="G5" s="112"/>
      <c r="H5" s="113"/>
      <c r="I5" s="115"/>
      <c r="J5" s="118"/>
      <c r="K5" s="107"/>
    </row>
    <row r="6" spans="1:11" ht="399.95" customHeight="1">
      <c r="A6" s="107"/>
      <c r="B6" s="109"/>
      <c r="C6" s="110"/>
      <c r="D6" s="110"/>
      <c r="E6" s="110"/>
      <c r="F6" s="112"/>
      <c r="G6" s="112"/>
      <c r="H6" s="113"/>
      <c r="I6" s="115"/>
      <c r="J6" s="118"/>
      <c r="K6" s="107"/>
    </row>
    <row r="7" spans="1:11" ht="264" customHeight="1">
      <c r="A7" s="108"/>
      <c r="B7" s="96"/>
      <c r="C7" s="98"/>
      <c r="D7" s="98"/>
      <c r="E7" s="98"/>
      <c r="F7" s="100"/>
      <c r="G7" s="100"/>
      <c r="H7" s="102"/>
      <c r="I7" s="116"/>
      <c r="J7" s="105"/>
      <c r="K7" s="108"/>
    </row>
    <row r="8" spans="1:11" ht="399.95" customHeight="1">
      <c r="A8" s="106">
        <v>2</v>
      </c>
      <c r="B8" s="95" t="s">
        <v>448</v>
      </c>
      <c r="C8" s="119" t="s">
        <v>452</v>
      </c>
      <c r="D8" s="106" t="s">
        <v>69</v>
      </c>
      <c r="E8" s="122" t="s">
        <v>453</v>
      </c>
      <c r="F8" s="114">
        <v>14400000</v>
      </c>
      <c r="G8" s="125">
        <f>F8*0.81</f>
        <v>11664000</v>
      </c>
      <c r="H8" s="101">
        <f>F8*0.19</f>
        <v>2736000</v>
      </c>
      <c r="I8" s="114">
        <v>11664000</v>
      </c>
      <c r="J8" s="128" t="s">
        <v>454</v>
      </c>
      <c r="K8" s="106"/>
    </row>
    <row r="9" spans="1:11" ht="264" customHeight="1">
      <c r="A9" s="107"/>
      <c r="B9" s="109"/>
      <c r="C9" s="120"/>
      <c r="D9" s="107"/>
      <c r="E9" s="123"/>
      <c r="F9" s="115"/>
      <c r="G9" s="126"/>
      <c r="H9" s="113"/>
      <c r="I9" s="115"/>
      <c r="J9" s="129"/>
      <c r="K9" s="107"/>
    </row>
    <row r="10" spans="1:11" ht="327.75" customHeight="1">
      <c r="A10" s="107"/>
      <c r="B10" s="109"/>
      <c r="C10" s="120"/>
      <c r="D10" s="107"/>
      <c r="E10" s="123"/>
      <c r="F10" s="115"/>
      <c r="G10" s="126"/>
      <c r="H10" s="113"/>
      <c r="I10" s="115"/>
      <c r="J10" s="129"/>
      <c r="K10" s="107"/>
    </row>
    <row r="11" spans="1:11" ht="94.5" customHeight="1">
      <c r="A11" s="108"/>
      <c r="B11" s="96"/>
      <c r="C11" s="121"/>
      <c r="D11" s="108"/>
      <c r="E11" s="124"/>
      <c r="F11" s="116"/>
      <c r="G11" s="127"/>
      <c r="H11" s="102"/>
      <c r="I11" s="116"/>
      <c r="J11" s="130"/>
      <c r="K11" s="108"/>
    </row>
    <row r="12" spans="1:11" ht="39.950000000000003" customHeight="1">
      <c r="A12" s="92" t="s">
        <v>2</v>
      </c>
      <c r="B12" s="92"/>
      <c r="C12" s="92"/>
      <c r="D12" s="92"/>
      <c r="E12" s="92"/>
      <c r="F12" s="37">
        <f>F4+F8</f>
        <v>16283000</v>
      </c>
      <c r="G12" s="37">
        <f>G4+G8</f>
        <v>13189230</v>
      </c>
      <c r="H12" s="37">
        <f>H4+H8</f>
        <v>3093770</v>
      </c>
      <c r="I12" s="41">
        <f>SUM(I4:I11)</f>
        <v>14094000</v>
      </c>
      <c r="J12" s="48"/>
      <c r="K12" s="36"/>
    </row>
    <row r="13" spans="1:11" ht="39.950000000000003" customHeight="1">
      <c r="A13" s="92" t="s">
        <v>1</v>
      </c>
      <c r="B13" s="92"/>
      <c r="C13" s="92"/>
      <c r="D13" s="92"/>
      <c r="E13" s="92"/>
      <c r="F13" s="92"/>
      <c r="G13" s="92"/>
      <c r="H13" s="92"/>
      <c r="I13" s="92"/>
      <c r="J13" s="92"/>
      <c r="K13" s="92"/>
    </row>
    <row r="14" spans="1:11" ht="97.5" customHeight="1">
      <c r="A14" s="93" t="s">
        <v>0</v>
      </c>
      <c r="B14" s="93"/>
      <c r="C14" s="93"/>
      <c r="D14" s="93"/>
      <c r="E14" s="93"/>
      <c r="F14" s="93"/>
      <c r="G14" s="93"/>
      <c r="H14" s="93"/>
      <c r="I14" s="93"/>
      <c r="J14" s="93"/>
      <c r="K14" s="93"/>
    </row>
  </sheetData>
  <mergeCells count="26">
    <mergeCell ref="A14:K14"/>
    <mergeCell ref="J4:J7"/>
    <mergeCell ref="K4:K7"/>
    <mergeCell ref="A8:A11"/>
    <mergeCell ref="B8:B11"/>
    <mergeCell ref="C8:C11"/>
    <mergeCell ref="D8:D11"/>
    <mergeCell ref="E8:E11"/>
    <mergeCell ref="F8:F11"/>
    <mergeCell ref="G8:G11"/>
    <mergeCell ref="H8:H11"/>
    <mergeCell ref="I8:I11"/>
    <mergeCell ref="J8:J11"/>
    <mergeCell ref="K8:K11"/>
    <mergeCell ref="A12:E12"/>
    <mergeCell ref="A13:K13"/>
    <mergeCell ref="A1:K1"/>
    <mergeCell ref="A4:A7"/>
    <mergeCell ref="B4:B7"/>
    <mergeCell ref="C4:C7"/>
    <mergeCell ref="D4:D7"/>
    <mergeCell ref="E4:E7"/>
    <mergeCell ref="F4:F7"/>
    <mergeCell ref="G4:G7"/>
    <mergeCell ref="H4:H7"/>
    <mergeCell ref="I4:I7"/>
  </mergeCells>
  <phoneticPr fontId="1" type="noConversion"/>
  <pageMargins left="0.74803149606299213" right="0.74803149606299213" top="0.98425196850393704" bottom="0.98425196850393704" header="0.51181102362204722" footer="0.51181102362204722"/>
  <pageSetup paperSize="8" scale="70" orientation="portrait" verticalDpi="200" r:id="rId1"/>
  <headerFooter alignWithMargins="0"/>
</worksheet>
</file>

<file path=xl/worksheets/sheet20.xml><?xml version="1.0" encoding="utf-8"?>
<worksheet xmlns="http://schemas.openxmlformats.org/spreadsheetml/2006/main" xmlns:r="http://schemas.openxmlformats.org/officeDocument/2006/relationships">
  <sheetPr>
    <tabColor rgb="FFFF0000"/>
  </sheetPr>
  <dimension ref="A1:K18"/>
  <sheetViews>
    <sheetView zoomScale="50" zoomScaleNormal="50" zoomScaleSheetLayoutView="20" workbookViewId="0">
      <selection activeCell="K16" sqref="A1:K16"/>
    </sheetView>
  </sheetViews>
  <sheetFormatPr defaultRowHeight="16.5"/>
  <cols>
    <col min="1" max="1" width="5.25" style="33" customWidth="1"/>
    <col min="2" max="2" width="8.5" style="33" customWidth="1"/>
    <col min="3" max="3" width="9.25" style="33" customWidth="1"/>
    <col min="4" max="4" width="5.625" style="33" customWidth="1"/>
    <col min="5" max="5" width="24.625" style="33" customWidth="1"/>
    <col min="6" max="6" width="13.375" style="79" customWidth="1"/>
    <col min="7" max="7" width="14.875" style="33" customWidth="1"/>
    <col min="8" max="8" width="13.5" style="33" customWidth="1"/>
    <col min="9" max="9" width="15.625" style="33" customWidth="1"/>
    <col min="10" max="10" width="71.125" style="33" customWidth="1"/>
    <col min="11" max="256" width="9" style="33"/>
    <col min="257" max="257" width="5.25" style="33" customWidth="1"/>
    <col min="258" max="258" width="8.5" style="33" customWidth="1"/>
    <col min="259" max="259" width="9.25" style="33" customWidth="1"/>
    <col min="260" max="260" width="5.625" style="33" customWidth="1"/>
    <col min="261" max="261" width="24.625" style="33" customWidth="1"/>
    <col min="262" max="262" width="13.375" style="33" customWidth="1"/>
    <col min="263" max="263" width="14.875" style="33" customWidth="1"/>
    <col min="264" max="264" width="13.5" style="33" customWidth="1"/>
    <col min="265" max="265" width="12.625" style="33" customWidth="1"/>
    <col min="266" max="266" width="68" style="33" customWidth="1"/>
    <col min="267" max="512" width="9" style="33"/>
    <col min="513" max="513" width="5.25" style="33" customWidth="1"/>
    <col min="514" max="514" width="8.5" style="33" customWidth="1"/>
    <col min="515" max="515" width="9.25" style="33" customWidth="1"/>
    <col min="516" max="516" width="5.625" style="33" customWidth="1"/>
    <col min="517" max="517" width="24.625" style="33" customWidth="1"/>
    <col min="518" max="518" width="13.375" style="33" customWidth="1"/>
    <col min="519" max="519" width="14.875" style="33" customWidth="1"/>
    <col min="520" max="520" width="13.5" style="33" customWidth="1"/>
    <col min="521" max="521" width="12.625" style="33" customWidth="1"/>
    <col min="522" max="522" width="68" style="33" customWidth="1"/>
    <col min="523" max="768" width="9" style="33"/>
    <col min="769" max="769" width="5.25" style="33" customWidth="1"/>
    <col min="770" max="770" width="8.5" style="33" customWidth="1"/>
    <col min="771" max="771" width="9.25" style="33" customWidth="1"/>
    <col min="772" max="772" width="5.625" style="33" customWidth="1"/>
    <col min="773" max="773" width="24.625" style="33" customWidth="1"/>
    <col min="774" max="774" width="13.375" style="33" customWidth="1"/>
    <col min="775" max="775" width="14.875" style="33" customWidth="1"/>
    <col min="776" max="776" width="13.5" style="33" customWidth="1"/>
    <col min="777" max="777" width="12.625" style="33" customWidth="1"/>
    <col min="778" max="778" width="68" style="33" customWidth="1"/>
    <col min="779" max="1024" width="9" style="33"/>
    <col min="1025" max="1025" width="5.25" style="33" customWidth="1"/>
    <col min="1026" max="1026" width="8.5" style="33" customWidth="1"/>
    <col min="1027" max="1027" width="9.25" style="33" customWidth="1"/>
    <col min="1028" max="1028" width="5.625" style="33" customWidth="1"/>
    <col min="1029" max="1029" width="24.625" style="33" customWidth="1"/>
    <col min="1030" max="1030" width="13.375" style="33" customWidth="1"/>
    <col min="1031" max="1031" width="14.875" style="33" customWidth="1"/>
    <col min="1032" max="1032" width="13.5" style="33" customWidth="1"/>
    <col min="1033" max="1033" width="12.625" style="33" customWidth="1"/>
    <col min="1034" max="1034" width="68" style="33" customWidth="1"/>
    <col min="1035" max="1280" width="9" style="33"/>
    <col min="1281" max="1281" width="5.25" style="33" customWidth="1"/>
    <col min="1282" max="1282" width="8.5" style="33" customWidth="1"/>
    <col min="1283" max="1283" width="9.25" style="33" customWidth="1"/>
    <col min="1284" max="1284" width="5.625" style="33" customWidth="1"/>
    <col min="1285" max="1285" width="24.625" style="33" customWidth="1"/>
    <col min="1286" max="1286" width="13.375" style="33" customWidth="1"/>
    <col min="1287" max="1287" width="14.875" style="33" customWidth="1"/>
    <col min="1288" max="1288" width="13.5" style="33" customWidth="1"/>
    <col min="1289" max="1289" width="12.625" style="33" customWidth="1"/>
    <col min="1290" max="1290" width="68" style="33" customWidth="1"/>
    <col min="1291" max="1536" width="9" style="33"/>
    <col min="1537" max="1537" width="5.25" style="33" customWidth="1"/>
    <col min="1538" max="1538" width="8.5" style="33" customWidth="1"/>
    <col min="1539" max="1539" width="9.25" style="33" customWidth="1"/>
    <col min="1540" max="1540" width="5.625" style="33" customWidth="1"/>
    <col min="1541" max="1541" width="24.625" style="33" customWidth="1"/>
    <col min="1542" max="1542" width="13.375" style="33" customWidth="1"/>
    <col min="1543" max="1543" width="14.875" style="33" customWidth="1"/>
    <col min="1544" max="1544" width="13.5" style="33" customWidth="1"/>
    <col min="1545" max="1545" width="12.625" style="33" customWidth="1"/>
    <col min="1546" max="1546" width="68" style="33" customWidth="1"/>
    <col min="1547" max="1792" width="9" style="33"/>
    <col min="1793" max="1793" width="5.25" style="33" customWidth="1"/>
    <col min="1794" max="1794" width="8.5" style="33" customWidth="1"/>
    <col min="1795" max="1795" width="9.25" style="33" customWidth="1"/>
    <col min="1796" max="1796" width="5.625" style="33" customWidth="1"/>
    <col min="1797" max="1797" width="24.625" style="33" customWidth="1"/>
    <col min="1798" max="1798" width="13.375" style="33" customWidth="1"/>
    <col min="1799" max="1799" width="14.875" style="33" customWidth="1"/>
    <col min="1800" max="1800" width="13.5" style="33" customWidth="1"/>
    <col min="1801" max="1801" width="12.625" style="33" customWidth="1"/>
    <col min="1802" max="1802" width="68" style="33" customWidth="1"/>
    <col min="1803" max="2048" width="9" style="33"/>
    <col min="2049" max="2049" width="5.25" style="33" customWidth="1"/>
    <col min="2050" max="2050" width="8.5" style="33" customWidth="1"/>
    <col min="2051" max="2051" width="9.25" style="33" customWidth="1"/>
    <col min="2052" max="2052" width="5.625" style="33" customWidth="1"/>
    <col min="2053" max="2053" width="24.625" style="33" customWidth="1"/>
    <col min="2054" max="2054" width="13.375" style="33" customWidth="1"/>
    <col min="2055" max="2055" width="14.875" style="33" customWidth="1"/>
    <col min="2056" max="2056" width="13.5" style="33" customWidth="1"/>
    <col min="2057" max="2057" width="12.625" style="33" customWidth="1"/>
    <col min="2058" max="2058" width="68" style="33" customWidth="1"/>
    <col min="2059" max="2304" width="9" style="33"/>
    <col min="2305" max="2305" width="5.25" style="33" customWidth="1"/>
    <col min="2306" max="2306" width="8.5" style="33" customWidth="1"/>
    <col min="2307" max="2307" width="9.25" style="33" customWidth="1"/>
    <col min="2308" max="2308" width="5.625" style="33" customWidth="1"/>
    <col min="2309" max="2309" width="24.625" style="33" customWidth="1"/>
    <col min="2310" max="2310" width="13.375" style="33" customWidth="1"/>
    <col min="2311" max="2311" width="14.875" style="33" customWidth="1"/>
    <col min="2312" max="2312" width="13.5" style="33" customWidth="1"/>
    <col min="2313" max="2313" width="12.625" style="33" customWidth="1"/>
    <col min="2314" max="2314" width="68" style="33" customWidth="1"/>
    <col min="2315" max="2560" width="9" style="33"/>
    <col min="2561" max="2561" width="5.25" style="33" customWidth="1"/>
    <col min="2562" max="2562" width="8.5" style="33" customWidth="1"/>
    <col min="2563" max="2563" width="9.25" style="33" customWidth="1"/>
    <col min="2564" max="2564" width="5.625" style="33" customWidth="1"/>
    <col min="2565" max="2565" width="24.625" style="33" customWidth="1"/>
    <col min="2566" max="2566" width="13.375" style="33" customWidth="1"/>
    <col min="2567" max="2567" width="14.875" style="33" customWidth="1"/>
    <col min="2568" max="2568" width="13.5" style="33" customWidth="1"/>
    <col min="2569" max="2569" width="12.625" style="33" customWidth="1"/>
    <col min="2570" max="2570" width="68" style="33" customWidth="1"/>
    <col min="2571" max="2816" width="9" style="33"/>
    <col min="2817" max="2817" width="5.25" style="33" customWidth="1"/>
    <col min="2818" max="2818" width="8.5" style="33" customWidth="1"/>
    <col min="2819" max="2819" width="9.25" style="33" customWidth="1"/>
    <col min="2820" max="2820" width="5.625" style="33" customWidth="1"/>
    <col min="2821" max="2821" width="24.625" style="33" customWidth="1"/>
    <col min="2822" max="2822" width="13.375" style="33" customWidth="1"/>
    <col min="2823" max="2823" width="14.875" style="33" customWidth="1"/>
    <col min="2824" max="2824" width="13.5" style="33" customWidth="1"/>
    <col min="2825" max="2825" width="12.625" style="33" customWidth="1"/>
    <col min="2826" max="2826" width="68" style="33" customWidth="1"/>
    <col min="2827" max="3072" width="9" style="33"/>
    <col min="3073" max="3073" width="5.25" style="33" customWidth="1"/>
    <col min="3074" max="3074" width="8.5" style="33" customWidth="1"/>
    <col min="3075" max="3075" width="9.25" style="33" customWidth="1"/>
    <col min="3076" max="3076" width="5.625" style="33" customWidth="1"/>
    <col min="3077" max="3077" width="24.625" style="33" customWidth="1"/>
    <col min="3078" max="3078" width="13.375" style="33" customWidth="1"/>
    <col min="3079" max="3079" width="14.875" style="33" customWidth="1"/>
    <col min="3080" max="3080" width="13.5" style="33" customWidth="1"/>
    <col min="3081" max="3081" width="12.625" style="33" customWidth="1"/>
    <col min="3082" max="3082" width="68" style="33" customWidth="1"/>
    <col min="3083" max="3328" width="9" style="33"/>
    <col min="3329" max="3329" width="5.25" style="33" customWidth="1"/>
    <col min="3330" max="3330" width="8.5" style="33" customWidth="1"/>
    <col min="3331" max="3331" width="9.25" style="33" customWidth="1"/>
    <col min="3332" max="3332" width="5.625" style="33" customWidth="1"/>
    <col min="3333" max="3333" width="24.625" style="33" customWidth="1"/>
    <col min="3334" max="3334" width="13.375" style="33" customWidth="1"/>
    <col min="3335" max="3335" width="14.875" style="33" customWidth="1"/>
    <col min="3336" max="3336" width="13.5" style="33" customWidth="1"/>
    <col min="3337" max="3337" width="12.625" style="33" customWidth="1"/>
    <col min="3338" max="3338" width="68" style="33" customWidth="1"/>
    <col min="3339" max="3584" width="9" style="33"/>
    <col min="3585" max="3585" width="5.25" style="33" customWidth="1"/>
    <col min="3586" max="3586" width="8.5" style="33" customWidth="1"/>
    <col min="3587" max="3587" width="9.25" style="33" customWidth="1"/>
    <col min="3588" max="3588" width="5.625" style="33" customWidth="1"/>
    <col min="3589" max="3589" width="24.625" style="33" customWidth="1"/>
    <col min="3590" max="3590" width="13.375" style="33" customWidth="1"/>
    <col min="3591" max="3591" width="14.875" style="33" customWidth="1"/>
    <col min="3592" max="3592" width="13.5" style="33" customWidth="1"/>
    <col min="3593" max="3593" width="12.625" style="33" customWidth="1"/>
    <col min="3594" max="3594" width="68" style="33" customWidth="1"/>
    <col min="3595" max="3840" width="9" style="33"/>
    <col min="3841" max="3841" width="5.25" style="33" customWidth="1"/>
    <col min="3842" max="3842" width="8.5" style="33" customWidth="1"/>
    <col min="3843" max="3843" width="9.25" style="33" customWidth="1"/>
    <col min="3844" max="3844" width="5.625" style="33" customWidth="1"/>
    <col min="3845" max="3845" width="24.625" style="33" customWidth="1"/>
    <col min="3846" max="3846" width="13.375" style="33" customWidth="1"/>
    <col min="3847" max="3847" width="14.875" style="33" customWidth="1"/>
    <col min="3848" max="3848" width="13.5" style="33" customWidth="1"/>
    <col min="3849" max="3849" width="12.625" style="33" customWidth="1"/>
    <col min="3850" max="3850" width="68" style="33" customWidth="1"/>
    <col min="3851" max="4096" width="9" style="33"/>
    <col min="4097" max="4097" width="5.25" style="33" customWidth="1"/>
    <col min="4098" max="4098" width="8.5" style="33" customWidth="1"/>
    <col min="4099" max="4099" width="9.25" style="33" customWidth="1"/>
    <col min="4100" max="4100" width="5.625" style="33" customWidth="1"/>
    <col min="4101" max="4101" width="24.625" style="33" customWidth="1"/>
    <col min="4102" max="4102" width="13.375" style="33" customWidth="1"/>
    <col min="4103" max="4103" width="14.875" style="33" customWidth="1"/>
    <col min="4104" max="4104" width="13.5" style="33" customWidth="1"/>
    <col min="4105" max="4105" width="12.625" style="33" customWidth="1"/>
    <col min="4106" max="4106" width="68" style="33" customWidth="1"/>
    <col min="4107" max="4352" width="9" style="33"/>
    <col min="4353" max="4353" width="5.25" style="33" customWidth="1"/>
    <col min="4354" max="4354" width="8.5" style="33" customWidth="1"/>
    <col min="4355" max="4355" width="9.25" style="33" customWidth="1"/>
    <col min="4356" max="4356" width="5.625" style="33" customWidth="1"/>
    <col min="4357" max="4357" width="24.625" style="33" customWidth="1"/>
    <col min="4358" max="4358" width="13.375" style="33" customWidth="1"/>
    <col min="4359" max="4359" width="14.875" style="33" customWidth="1"/>
    <col min="4360" max="4360" width="13.5" style="33" customWidth="1"/>
    <col min="4361" max="4361" width="12.625" style="33" customWidth="1"/>
    <col min="4362" max="4362" width="68" style="33" customWidth="1"/>
    <col min="4363" max="4608" width="9" style="33"/>
    <col min="4609" max="4609" width="5.25" style="33" customWidth="1"/>
    <col min="4610" max="4610" width="8.5" style="33" customWidth="1"/>
    <col min="4611" max="4611" width="9.25" style="33" customWidth="1"/>
    <col min="4612" max="4612" width="5.625" style="33" customWidth="1"/>
    <col min="4613" max="4613" width="24.625" style="33" customWidth="1"/>
    <col min="4614" max="4614" width="13.375" style="33" customWidth="1"/>
    <col min="4615" max="4615" width="14.875" style="33" customWidth="1"/>
    <col min="4616" max="4616" width="13.5" style="33" customWidth="1"/>
    <col min="4617" max="4617" width="12.625" style="33" customWidth="1"/>
    <col min="4618" max="4618" width="68" style="33" customWidth="1"/>
    <col min="4619" max="4864" width="9" style="33"/>
    <col min="4865" max="4865" width="5.25" style="33" customWidth="1"/>
    <col min="4866" max="4866" width="8.5" style="33" customWidth="1"/>
    <col min="4867" max="4867" width="9.25" style="33" customWidth="1"/>
    <col min="4868" max="4868" width="5.625" style="33" customWidth="1"/>
    <col min="4869" max="4869" width="24.625" style="33" customWidth="1"/>
    <col min="4870" max="4870" width="13.375" style="33" customWidth="1"/>
    <col min="4871" max="4871" width="14.875" style="33" customWidth="1"/>
    <col min="4872" max="4872" width="13.5" style="33" customWidth="1"/>
    <col min="4873" max="4873" width="12.625" style="33" customWidth="1"/>
    <col min="4874" max="4874" width="68" style="33" customWidth="1"/>
    <col min="4875" max="5120" width="9" style="33"/>
    <col min="5121" max="5121" width="5.25" style="33" customWidth="1"/>
    <col min="5122" max="5122" width="8.5" style="33" customWidth="1"/>
    <col min="5123" max="5123" width="9.25" style="33" customWidth="1"/>
    <col min="5124" max="5124" width="5.625" style="33" customWidth="1"/>
    <col min="5125" max="5125" width="24.625" style="33" customWidth="1"/>
    <col min="5126" max="5126" width="13.375" style="33" customWidth="1"/>
    <col min="5127" max="5127" width="14.875" style="33" customWidth="1"/>
    <col min="5128" max="5128" width="13.5" style="33" customWidth="1"/>
    <col min="5129" max="5129" width="12.625" style="33" customWidth="1"/>
    <col min="5130" max="5130" width="68" style="33" customWidth="1"/>
    <col min="5131" max="5376" width="9" style="33"/>
    <col min="5377" max="5377" width="5.25" style="33" customWidth="1"/>
    <col min="5378" max="5378" width="8.5" style="33" customWidth="1"/>
    <col min="5379" max="5379" width="9.25" style="33" customWidth="1"/>
    <col min="5380" max="5380" width="5.625" style="33" customWidth="1"/>
    <col min="5381" max="5381" width="24.625" style="33" customWidth="1"/>
    <col min="5382" max="5382" width="13.375" style="33" customWidth="1"/>
    <col min="5383" max="5383" width="14.875" style="33" customWidth="1"/>
    <col min="5384" max="5384" width="13.5" style="33" customWidth="1"/>
    <col min="5385" max="5385" width="12.625" style="33" customWidth="1"/>
    <col min="5386" max="5386" width="68" style="33" customWidth="1"/>
    <col min="5387" max="5632" width="9" style="33"/>
    <col min="5633" max="5633" width="5.25" style="33" customWidth="1"/>
    <col min="5634" max="5634" width="8.5" style="33" customWidth="1"/>
    <col min="5635" max="5635" width="9.25" style="33" customWidth="1"/>
    <col min="5636" max="5636" width="5.625" style="33" customWidth="1"/>
    <col min="5637" max="5637" width="24.625" style="33" customWidth="1"/>
    <col min="5638" max="5638" width="13.375" style="33" customWidth="1"/>
    <col min="5639" max="5639" width="14.875" style="33" customWidth="1"/>
    <col min="5640" max="5640" width="13.5" style="33" customWidth="1"/>
    <col min="5641" max="5641" width="12.625" style="33" customWidth="1"/>
    <col min="5642" max="5642" width="68" style="33" customWidth="1"/>
    <col min="5643" max="5888" width="9" style="33"/>
    <col min="5889" max="5889" width="5.25" style="33" customWidth="1"/>
    <col min="5890" max="5890" width="8.5" style="33" customWidth="1"/>
    <col min="5891" max="5891" width="9.25" style="33" customWidth="1"/>
    <col min="5892" max="5892" width="5.625" style="33" customWidth="1"/>
    <col min="5893" max="5893" width="24.625" style="33" customWidth="1"/>
    <col min="5894" max="5894" width="13.375" style="33" customWidth="1"/>
    <col min="5895" max="5895" width="14.875" style="33" customWidth="1"/>
    <col min="5896" max="5896" width="13.5" style="33" customWidth="1"/>
    <col min="5897" max="5897" width="12.625" style="33" customWidth="1"/>
    <col min="5898" max="5898" width="68" style="33" customWidth="1"/>
    <col min="5899" max="6144" width="9" style="33"/>
    <col min="6145" max="6145" width="5.25" style="33" customWidth="1"/>
    <col min="6146" max="6146" width="8.5" style="33" customWidth="1"/>
    <col min="6147" max="6147" width="9.25" style="33" customWidth="1"/>
    <col min="6148" max="6148" width="5.625" style="33" customWidth="1"/>
    <col min="6149" max="6149" width="24.625" style="33" customWidth="1"/>
    <col min="6150" max="6150" width="13.375" style="33" customWidth="1"/>
    <col min="6151" max="6151" width="14.875" style="33" customWidth="1"/>
    <col min="6152" max="6152" width="13.5" style="33" customWidth="1"/>
    <col min="6153" max="6153" width="12.625" style="33" customWidth="1"/>
    <col min="6154" max="6154" width="68" style="33" customWidth="1"/>
    <col min="6155" max="6400" width="9" style="33"/>
    <col min="6401" max="6401" width="5.25" style="33" customWidth="1"/>
    <col min="6402" max="6402" width="8.5" style="33" customWidth="1"/>
    <col min="6403" max="6403" width="9.25" style="33" customWidth="1"/>
    <col min="6404" max="6404" width="5.625" style="33" customWidth="1"/>
    <col min="6405" max="6405" width="24.625" style="33" customWidth="1"/>
    <col min="6406" max="6406" width="13.375" style="33" customWidth="1"/>
    <col min="6407" max="6407" width="14.875" style="33" customWidth="1"/>
    <col min="6408" max="6408" width="13.5" style="33" customWidth="1"/>
    <col min="6409" max="6409" width="12.625" style="33" customWidth="1"/>
    <col min="6410" max="6410" width="68" style="33" customWidth="1"/>
    <col min="6411" max="6656" width="9" style="33"/>
    <col min="6657" max="6657" width="5.25" style="33" customWidth="1"/>
    <col min="6658" max="6658" width="8.5" style="33" customWidth="1"/>
    <col min="6659" max="6659" width="9.25" style="33" customWidth="1"/>
    <col min="6660" max="6660" width="5.625" style="33" customWidth="1"/>
    <col min="6661" max="6661" width="24.625" style="33" customWidth="1"/>
    <col min="6662" max="6662" width="13.375" style="33" customWidth="1"/>
    <col min="6663" max="6663" width="14.875" style="33" customWidth="1"/>
    <col min="6664" max="6664" width="13.5" style="33" customWidth="1"/>
    <col min="6665" max="6665" width="12.625" style="33" customWidth="1"/>
    <col min="6666" max="6666" width="68" style="33" customWidth="1"/>
    <col min="6667" max="6912" width="9" style="33"/>
    <col min="6913" max="6913" width="5.25" style="33" customWidth="1"/>
    <col min="6914" max="6914" width="8.5" style="33" customWidth="1"/>
    <col min="6915" max="6915" width="9.25" style="33" customWidth="1"/>
    <col min="6916" max="6916" width="5.625" style="33" customWidth="1"/>
    <col min="6917" max="6917" width="24.625" style="33" customWidth="1"/>
    <col min="6918" max="6918" width="13.375" style="33" customWidth="1"/>
    <col min="6919" max="6919" width="14.875" style="33" customWidth="1"/>
    <col min="6920" max="6920" width="13.5" style="33" customWidth="1"/>
    <col min="6921" max="6921" width="12.625" style="33" customWidth="1"/>
    <col min="6922" max="6922" width="68" style="33" customWidth="1"/>
    <col min="6923" max="7168" width="9" style="33"/>
    <col min="7169" max="7169" width="5.25" style="33" customWidth="1"/>
    <col min="7170" max="7170" width="8.5" style="33" customWidth="1"/>
    <col min="7171" max="7171" width="9.25" style="33" customWidth="1"/>
    <col min="7172" max="7172" width="5.625" style="33" customWidth="1"/>
    <col min="7173" max="7173" width="24.625" style="33" customWidth="1"/>
    <col min="7174" max="7174" width="13.375" style="33" customWidth="1"/>
    <col min="7175" max="7175" width="14.875" style="33" customWidth="1"/>
    <col min="7176" max="7176" width="13.5" style="33" customWidth="1"/>
    <col min="7177" max="7177" width="12.625" style="33" customWidth="1"/>
    <col min="7178" max="7178" width="68" style="33" customWidth="1"/>
    <col min="7179" max="7424" width="9" style="33"/>
    <col min="7425" max="7425" width="5.25" style="33" customWidth="1"/>
    <col min="7426" max="7426" width="8.5" style="33" customWidth="1"/>
    <col min="7427" max="7427" width="9.25" style="33" customWidth="1"/>
    <col min="7428" max="7428" width="5.625" style="33" customWidth="1"/>
    <col min="7429" max="7429" width="24.625" style="33" customWidth="1"/>
    <col min="7430" max="7430" width="13.375" style="33" customWidth="1"/>
    <col min="7431" max="7431" width="14.875" style="33" customWidth="1"/>
    <col min="7432" max="7432" width="13.5" style="33" customWidth="1"/>
    <col min="7433" max="7433" width="12.625" style="33" customWidth="1"/>
    <col min="7434" max="7434" width="68" style="33" customWidth="1"/>
    <col min="7435" max="7680" width="9" style="33"/>
    <col min="7681" max="7681" width="5.25" style="33" customWidth="1"/>
    <col min="7682" max="7682" width="8.5" style="33" customWidth="1"/>
    <col min="7683" max="7683" width="9.25" style="33" customWidth="1"/>
    <col min="7684" max="7684" width="5.625" style="33" customWidth="1"/>
    <col min="7685" max="7685" width="24.625" style="33" customWidth="1"/>
    <col min="7686" max="7686" width="13.375" style="33" customWidth="1"/>
    <col min="7687" max="7687" width="14.875" style="33" customWidth="1"/>
    <col min="7688" max="7688" width="13.5" style="33" customWidth="1"/>
    <col min="7689" max="7689" width="12.625" style="33" customWidth="1"/>
    <col min="7690" max="7690" width="68" style="33" customWidth="1"/>
    <col min="7691" max="7936" width="9" style="33"/>
    <col min="7937" max="7937" width="5.25" style="33" customWidth="1"/>
    <col min="7938" max="7938" width="8.5" style="33" customWidth="1"/>
    <col min="7939" max="7939" width="9.25" style="33" customWidth="1"/>
    <col min="7940" max="7940" width="5.625" style="33" customWidth="1"/>
    <col min="7941" max="7941" width="24.625" style="33" customWidth="1"/>
    <col min="7942" max="7942" width="13.375" style="33" customWidth="1"/>
    <col min="7943" max="7943" width="14.875" style="33" customWidth="1"/>
    <col min="7944" max="7944" width="13.5" style="33" customWidth="1"/>
    <col min="7945" max="7945" width="12.625" style="33" customWidth="1"/>
    <col min="7946" max="7946" width="68" style="33" customWidth="1"/>
    <col min="7947" max="8192" width="9" style="33"/>
    <col min="8193" max="8193" width="5.25" style="33" customWidth="1"/>
    <col min="8194" max="8194" width="8.5" style="33" customWidth="1"/>
    <col min="8195" max="8195" width="9.25" style="33" customWidth="1"/>
    <col min="8196" max="8196" width="5.625" style="33" customWidth="1"/>
    <col min="8197" max="8197" width="24.625" style="33" customWidth="1"/>
    <col min="8198" max="8198" width="13.375" style="33" customWidth="1"/>
    <col min="8199" max="8199" width="14.875" style="33" customWidth="1"/>
    <col min="8200" max="8200" width="13.5" style="33" customWidth="1"/>
    <col min="8201" max="8201" width="12.625" style="33" customWidth="1"/>
    <col min="8202" max="8202" width="68" style="33" customWidth="1"/>
    <col min="8203" max="8448" width="9" style="33"/>
    <col min="8449" max="8449" width="5.25" style="33" customWidth="1"/>
    <col min="8450" max="8450" width="8.5" style="33" customWidth="1"/>
    <col min="8451" max="8451" width="9.25" style="33" customWidth="1"/>
    <col min="8452" max="8452" width="5.625" style="33" customWidth="1"/>
    <col min="8453" max="8453" width="24.625" style="33" customWidth="1"/>
    <col min="8454" max="8454" width="13.375" style="33" customWidth="1"/>
    <col min="8455" max="8455" width="14.875" style="33" customWidth="1"/>
    <col min="8456" max="8456" width="13.5" style="33" customWidth="1"/>
    <col min="8457" max="8457" width="12.625" style="33" customWidth="1"/>
    <col min="8458" max="8458" width="68" style="33" customWidth="1"/>
    <col min="8459" max="8704" width="9" style="33"/>
    <col min="8705" max="8705" width="5.25" style="33" customWidth="1"/>
    <col min="8706" max="8706" width="8.5" style="33" customWidth="1"/>
    <col min="8707" max="8707" width="9.25" style="33" customWidth="1"/>
    <col min="8708" max="8708" width="5.625" style="33" customWidth="1"/>
    <col min="8709" max="8709" width="24.625" style="33" customWidth="1"/>
    <col min="8710" max="8710" width="13.375" style="33" customWidth="1"/>
    <col min="8711" max="8711" width="14.875" style="33" customWidth="1"/>
    <col min="8712" max="8712" width="13.5" style="33" customWidth="1"/>
    <col min="8713" max="8713" width="12.625" style="33" customWidth="1"/>
    <col min="8714" max="8714" width="68" style="33" customWidth="1"/>
    <col min="8715" max="8960" width="9" style="33"/>
    <col min="8961" max="8961" width="5.25" style="33" customWidth="1"/>
    <col min="8962" max="8962" width="8.5" style="33" customWidth="1"/>
    <col min="8963" max="8963" width="9.25" style="33" customWidth="1"/>
    <col min="8964" max="8964" width="5.625" style="33" customWidth="1"/>
    <col min="8965" max="8965" width="24.625" style="33" customWidth="1"/>
    <col min="8966" max="8966" width="13.375" style="33" customWidth="1"/>
    <col min="8967" max="8967" width="14.875" style="33" customWidth="1"/>
    <col min="8968" max="8968" width="13.5" style="33" customWidth="1"/>
    <col min="8969" max="8969" width="12.625" style="33" customWidth="1"/>
    <col min="8970" max="8970" width="68" style="33" customWidth="1"/>
    <col min="8971" max="9216" width="9" style="33"/>
    <col min="9217" max="9217" width="5.25" style="33" customWidth="1"/>
    <col min="9218" max="9218" width="8.5" style="33" customWidth="1"/>
    <col min="9219" max="9219" width="9.25" style="33" customWidth="1"/>
    <col min="9220" max="9220" width="5.625" style="33" customWidth="1"/>
    <col min="9221" max="9221" width="24.625" style="33" customWidth="1"/>
    <col min="9222" max="9222" width="13.375" style="33" customWidth="1"/>
    <col min="9223" max="9223" width="14.875" style="33" customWidth="1"/>
    <col min="9224" max="9224" width="13.5" style="33" customWidth="1"/>
    <col min="9225" max="9225" width="12.625" style="33" customWidth="1"/>
    <col min="9226" max="9226" width="68" style="33" customWidth="1"/>
    <col min="9227" max="9472" width="9" style="33"/>
    <col min="9473" max="9473" width="5.25" style="33" customWidth="1"/>
    <col min="9474" max="9474" width="8.5" style="33" customWidth="1"/>
    <col min="9475" max="9475" width="9.25" style="33" customWidth="1"/>
    <col min="9476" max="9476" width="5.625" style="33" customWidth="1"/>
    <col min="9477" max="9477" width="24.625" style="33" customWidth="1"/>
    <col min="9478" max="9478" width="13.375" style="33" customWidth="1"/>
    <col min="9479" max="9479" width="14.875" style="33" customWidth="1"/>
    <col min="9480" max="9480" width="13.5" style="33" customWidth="1"/>
    <col min="9481" max="9481" width="12.625" style="33" customWidth="1"/>
    <col min="9482" max="9482" width="68" style="33" customWidth="1"/>
    <col min="9483" max="9728" width="9" style="33"/>
    <col min="9729" max="9729" width="5.25" style="33" customWidth="1"/>
    <col min="9730" max="9730" width="8.5" style="33" customWidth="1"/>
    <col min="9731" max="9731" width="9.25" style="33" customWidth="1"/>
    <col min="9732" max="9732" width="5.625" style="33" customWidth="1"/>
    <col min="9733" max="9733" width="24.625" style="33" customWidth="1"/>
    <col min="9734" max="9734" width="13.375" style="33" customWidth="1"/>
    <col min="9735" max="9735" width="14.875" style="33" customWidth="1"/>
    <col min="9736" max="9736" width="13.5" style="33" customWidth="1"/>
    <col min="9737" max="9737" width="12.625" style="33" customWidth="1"/>
    <col min="9738" max="9738" width="68" style="33" customWidth="1"/>
    <col min="9739" max="9984" width="9" style="33"/>
    <col min="9985" max="9985" width="5.25" style="33" customWidth="1"/>
    <col min="9986" max="9986" width="8.5" style="33" customWidth="1"/>
    <col min="9987" max="9987" width="9.25" style="33" customWidth="1"/>
    <col min="9988" max="9988" width="5.625" style="33" customWidth="1"/>
    <col min="9989" max="9989" width="24.625" style="33" customWidth="1"/>
    <col min="9990" max="9990" width="13.375" style="33" customWidth="1"/>
    <col min="9991" max="9991" width="14.875" style="33" customWidth="1"/>
    <col min="9992" max="9992" width="13.5" style="33" customWidth="1"/>
    <col min="9993" max="9993" width="12.625" style="33" customWidth="1"/>
    <col min="9994" max="9994" width="68" style="33" customWidth="1"/>
    <col min="9995" max="10240" width="9" style="33"/>
    <col min="10241" max="10241" width="5.25" style="33" customWidth="1"/>
    <col min="10242" max="10242" width="8.5" style="33" customWidth="1"/>
    <col min="10243" max="10243" width="9.25" style="33" customWidth="1"/>
    <col min="10244" max="10244" width="5.625" style="33" customWidth="1"/>
    <col min="10245" max="10245" width="24.625" style="33" customWidth="1"/>
    <col min="10246" max="10246" width="13.375" style="33" customWidth="1"/>
    <col min="10247" max="10247" width="14.875" style="33" customWidth="1"/>
    <col min="10248" max="10248" width="13.5" style="33" customWidth="1"/>
    <col min="10249" max="10249" width="12.625" style="33" customWidth="1"/>
    <col min="10250" max="10250" width="68" style="33" customWidth="1"/>
    <col min="10251" max="10496" width="9" style="33"/>
    <col min="10497" max="10497" width="5.25" style="33" customWidth="1"/>
    <col min="10498" max="10498" width="8.5" style="33" customWidth="1"/>
    <col min="10499" max="10499" width="9.25" style="33" customWidth="1"/>
    <col min="10500" max="10500" width="5.625" style="33" customWidth="1"/>
    <col min="10501" max="10501" width="24.625" style="33" customWidth="1"/>
    <col min="10502" max="10502" width="13.375" style="33" customWidth="1"/>
    <col min="10503" max="10503" width="14.875" style="33" customWidth="1"/>
    <col min="10504" max="10504" width="13.5" style="33" customWidth="1"/>
    <col min="10505" max="10505" width="12.625" style="33" customWidth="1"/>
    <col min="10506" max="10506" width="68" style="33" customWidth="1"/>
    <col min="10507" max="10752" width="9" style="33"/>
    <col min="10753" max="10753" width="5.25" style="33" customWidth="1"/>
    <col min="10754" max="10754" width="8.5" style="33" customWidth="1"/>
    <col min="10755" max="10755" width="9.25" style="33" customWidth="1"/>
    <col min="10756" max="10756" width="5.625" style="33" customWidth="1"/>
    <col min="10757" max="10757" width="24.625" style="33" customWidth="1"/>
    <col min="10758" max="10758" width="13.375" style="33" customWidth="1"/>
    <col min="10759" max="10759" width="14.875" style="33" customWidth="1"/>
    <col min="10760" max="10760" width="13.5" style="33" customWidth="1"/>
    <col min="10761" max="10761" width="12.625" style="33" customWidth="1"/>
    <col min="10762" max="10762" width="68" style="33" customWidth="1"/>
    <col min="10763" max="11008" width="9" style="33"/>
    <col min="11009" max="11009" width="5.25" style="33" customWidth="1"/>
    <col min="11010" max="11010" width="8.5" style="33" customWidth="1"/>
    <col min="11011" max="11011" width="9.25" style="33" customWidth="1"/>
    <col min="11012" max="11012" width="5.625" style="33" customWidth="1"/>
    <col min="11013" max="11013" width="24.625" style="33" customWidth="1"/>
    <col min="11014" max="11014" width="13.375" style="33" customWidth="1"/>
    <col min="11015" max="11015" width="14.875" style="33" customWidth="1"/>
    <col min="11016" max="11016" width="13.5" style="33" customWidth="1"/>
    <col min="11017" max="11017" width="12.625" style="33" customWidth="1"/>
    <col min="11018" max="11018" width="68" style="33" customWidth="1"/>
    <col min="11019" max="11264" width="9" style="33"/>
    <col min="11265" max="11265" width="5.25" style="33" customWidth="1"/>
    <col min="11266" max="11266" width="8.5" style="33" customWidth="1"/>
    <col min="11267" max="11267" width="9.25" style="33" customWidth="1"/>
    <col min="11268" max="11268" width="5.625" style="33" customWidth="1"/>
    <col min="11269" max="11269" width="24.625" style="33" customWidth="1"/>
    <col min="11270" max="11270" width="13.375" style="33" customWidth="1"/>
    <col min="11271" max="11271" width="14.875" style="33" customWidth="1"/>
    <col min="11272" max="11272" width="13.5" style="33" customWidth="1"/>
    <col min="11273" max="11273" width="12.625" style="33" customWidth="1"/>
    <col min="11274" max="11274" width="68" style="33" customWidth="1"/>
    <col min="11275" max="11520" width="9" style="33"/>
    <col min="11521" max="11521" width="5.25" style="33" customWidth="1"/>
    <col min="11522" max="11522" width="8.5" style="33" customWidth="1"/>
    <col min="11523" max="11523" width="9.25" style="33" customWidth="1"/>
    <col min="11524" max="11524" width="5.625" style="33" customWidth="1"/>
    <col min="11525" max="11525" width="24.625" style="33" customWidth="1"/>
    <col min="11526" max="11526" width="13.375" style="33" customWidth="1"/>
    <col min="11527" max="11527" width="14.875" style="33" customWidth="1"/>
    <col min="11528" max="11528" width="13.5" style="33" customWidth="1"/>
    <col min="11529" max="11529" width="12.625" style="33" customWidth="1"/>
    <col min="11530" max="11530" width="68" style="33" customWidth="1"/>
    <col min="11531" max="11776" width="9" style="33"/>
    <col min="11777" max="11777" width="5.25" style="33" customWidth="1"/>
    <col min="11778" max="11778" width="8.5" style="33" customWidth="1"/>
    <col min="11779" max="11779" width="9.25" style="33" customWidth="1"/>
    <col min="11780" max="11780" width="5.625" style="33" customWidth="1"/>
    <col min="11781" max="11781" width="24.625" style="33" customWidth="1"/>
    <col min="11782" max="11782" width="13.375" style="33" customWidth="1"/>
    <col min="11783" max="11783" width="14.875" style="33" customWidth="1"/>
    <col min="11784" max="11784" width="13.5" style="33" customWidth="1"/>
    <col min="11785" max="11785" width="12.625" style="33" customWidth="1"/>
    <col min="11786" max="11786" width="68" style="33" customWidth="1"/>
    <col min="11787" max="12032" width="9" style="33"/>
    <col min="12033" max="12033" width="5.25" style="33" customWidth="1"/>
    <col min="12034" max="12034" width="8.5" style="33" customWidth="1"/>
    <col min="12035" max="12035" width="9.25" style="33" customWidth="1"/>
    <col min="12036" max="12036" width="5.625" style="33" customWidth="1"/>
    <col min="12037" max="12037" width="24.625" style="33" customWidth="1"/>
    <col min="12038" max="12038" width="13.375" style="33" customWidth="1"/>
    <col min="12039" max="12039" width="14.875" style="33" customWidth="1"/>
    <col min="12040" max="12040" width="13.5" style="33" customWidth="1"/>
    <col min="12041" max="12041" width="12.625" style="33" customWidth="1"/>
    <col min="12042" max="12042" width="68" style="33" customWidth="1"/>
    <col min="12043" max="12288" width="9" style="33"/>
    <col min="12289" max="12289" width="5.25" style="33" customWidth="1"/>
    <col min="12290" max="12290" width="8.5" style="33" customWidth="1"/>
    <col min="12291" max="12291" width="9.25" style="33" customWidth="1"/>
    <col min="12292" max="12292" width="5.625" style="33" customWidth="1"/>
    <col min="12293" max="12293" width="24.625" style="33" customWidth="1"/>
    <col min="12294" max="12294" width="13.375" style="33" customWidth="1"/>
    <col min="12295" max="12295" width="14.875" style="33" customWidth="1"/>
    <col min="12296" max="12296" width="13.5" style="33" customWidth="1"/>
    <col min="12297" max="12297" width="12.625" style="33" customWidth="1"/>
    <col min="12298" max="12298" width="68" style="33" customWidth="1"/>
    <col min="12299" max="12544" width="9" style="33"/>
    <col min="12545" max="12545" width="5.25" style="33" customWidth="1"/>
    <col min="12546" max="12546" width="8.5" style="33" customWidth="1"/>
    <col min="12547" max="12547" width="9.25" style="33" customWidth="1"/>
    <col min="12548" max="12548" width="5.625" style="33" customWidth="1"/>
    <col min="12549" max="12549" width="24.625" style="33" customWidth="1"/>
    <col min="12550" max="12550" width="13.375" style="33" customWidth="1"/>
    <col min="12551" max="12551" width="14.875" style="33" customWidth="1"/>
    <col min="12552" max="12552" width="13.5" style="33" customWidth="1"/>
    <col min="12553" max="12553" width="12.625" style="33" customWidth="1"/>
    <col min="12554" max="12554" width="68" style="33" customWidth="1"/>
    <col min="12555" max="12800" width="9" style="33"/>
    <col min="12801" max="12801" width="5.25" style="33" customWidth="1"/>
    <col min="12802" max="12802" width="8.5" style="33" customWidth="1"/>
    <col min="12803" max="12803" width="9.25" style="33" customWidth="1"/>
    <col min="12804" max="12804" width="5.625" style="33" customWidth="1"/>
    <col min="12805" max="12805" width="24.625" style="33" customWidth="1"/>
    <col min="12806" max="12806" width="13.375" style="33" customWidth="1"/>
    <col min="12807" max="12807" width="14.875" style="33" customWidth="1"/>
    <col min="12808" max="12808" width="13.5" style="33" customWidth="1"/>
    <col min="12809" max="12809" width="12.625" style="33" customWidth="1"/>
    <col min="12810" max="12810" width="68" style="33" customWidth="1"/>
    <col min="12811" max="13056" width="9" style="33"/>
    <col min="13057" max="13057" width="5.25" style="33" customWidth="1"/>
    <col min="13058" max="13058" width="8.5" style="33" customWidth="1"/>
    <col min="13059" max="13059" width="9.25" style="33" customWidth="1"/>
    <col min="13060" max="13060" width="5.625" style="33" customWidth="1"/>
    <col min="13061" max="13061" width="24.625" style="33" customWidth="1"/>
    <col min="13062" max="13062" width="13.375" style="33" customWidth="1"/>
    <col min="13063" max="13063" width="14.875" style="33" customWidth="1"/>
    <col min="13064" max="13064" width="13.5" style="33" customWidth="1"/>
    <col min="13065" max="13065" width="12.625" style="33" customWidth="1"/>
    <col min="13066" max="13066" width="68" style="33" customWidth="1"/>
    <col min="13067" max="13312" width="9" style="33"/>
    <col min="13313" max="13313" width="5.25" style="33" customWidth="1"/>
    <col min="13314" max="13314" width="8.5" style="33" customWidth="1"/>
    <col min="13315" max="13315" width="9.25" style="33" customWidth="1"/>
    <col min="13316" max="13316" width="5.625" style="33" customWidth="1"/>
    <col min="13317" max="13317" width="24.625" style="33" customWidth="1"/>
    <col min="13318" max="13318" width="13.375" style="33" customWidth="1"/>
    <col min="13319" max="13319" width="14.875" style="33" customWidth="1"/>
    <col min="13320" max="13320" width="13.5" style="33" customWidth="1"/>
    <col min="13321" max="13321" width="12.625" style="33" customWidth="1"/>
    <col min="13322" max="13322" width="68" style="33" customWidth="1"/>
    <col min="13323" max="13568" width="9" style="33"/>
    <col min="13569" max="13569" width="5.25" style="33" customWidth="1"/>
    <col min="13570" max="13570" width="8.5" style="33" customWidth="1"/>
    <col min="13571" max="13571" width="9.25" style="33" customWidth="1"/>
    <col min="13572" max="13572" width="5.625" style="33" customWidth="1"/>
    <col min="13573" max="13573" width="24.625" style="33" customWidth="1"/>
    <col min="13574" max="13574" width="13.375" style="33" customWidth="1"/>
    <col min="13575" max="13575" width="14.875" style="33" customWidth="1"/>
    <col min="13576" max="13576" width="13.5" style="33" customWidth="1"/>
    <col min="13577" max="13577" width="12.625" style="33" customWidth="1"/>
    <col min="13578" max="13578" width="68" style="33" customWidth="1"/>
    <col min="13579" max="13824" width="9" style="33"/>
    <col min="13825" max="13825" width="5.25" style="33" customWidth="1"/>
    <col min="13826" max="13826" width="8.5" style="33" customWidth="1"/>
    <col min="13827" max="13827" width="9.25" style="33" customWidth="1"/>
    <col min="13828" max="13828" width="5.625" style="33" customWidth="1"/>
    <col min="13829" max="13829" width="24.625" style="33" customWidth="1"/>
    <col min="13830" max="13830" width="13.375" style="33" customWidth="1"/>
    <col min="13831" max="13831" width="14.875" style="33" customWidth="1"/>
    <col min="13832" max="13832" width="13.5" style="33" customWidth="1"/>
    <col min="13833" max="13833" width="12.625" style="33" customWidth="1"/>
    <col min="13834" max="13834" width="68" style="33" customWidth="1"/>
    <col min="13835" max="14080" width="9" style="33"/>
    <col min="14081" max="14081" width="5.25" style="33" customWidth="1"/>
    <col min="14082" max="14082" width="8.5" style="33" customWidth="1"/>
    <col min="14083" max="14083" width="9.25" style="33" customWidth="1"/>
    <col min="14084" max="14084" width="5.625" style="33" customWidth="1"/>
    <col min="14085" max="14085" width="24.625" style="33" customWidth="1"/>
    <col min="14086" max="14086" width="13.375" style="33" customWidth="1"/>
    <col min="14087" max="14087" width="14.875" style="33" customWidth="1"/>
    <col min="14088" max="14088" width="13.5" style="33" customWidth="1"/>
    <col min="14089" max="14089" width="12.625" style="33" customWidth="1"/>
    <col min="14090" max="14090" width="68" style="33" customWidth="1"/>
    <col min="14091" max="14336" width="9" style="33"/>
    <col min="14337" max="14337" width="5.25" style="33" customWidth="1"/>
    <col min="14338" max="14338" width="8.5" style="33" customWidth="1"/>
    <col min="14339" max="14339" width="9.25" style="33" customWidth="1"/>
    <col min="14340" max="14340" width="5.625" style="33" customWidth="1"/>
    <col min="14341" max="14341" width="24.625" style="33" customWidth="1"/>
    <col min="14342" max="14342" width="13.375" style="33" customWidth="1"/>
    <col min="14343" max="14343" width="14.875" style="33" customWidth="1"/>
    <col min="14344" max="14344" width="13.5" style="33" customWidth="1"/>
    <col min="14345" max="14345" width="12.625" style="33" customWidth="1"/>
    <col min="14346" max="14346" width="68" style="33" customWidth="1"/>
    <col min="14347" max="14592" width="9" style="33"/>
    <col min="14593" max="14593" width="5.25" style="33" customWidth="1"/>
    <col min="14594" max="14594" width="8.5" style="33" customWidth="1"/>
    <col min="14595" max="14595" width="9.25" style="33" customWidth="1"/>
    <col min="14596" max="14596" width="5.625" style="33" customWidth="1"/>
    <col min="14597" max="14597" width="24.625" style="33" customWidth="1"/>
    <col min="14598" max="14598" width="13.375" style="33" customWidth="1"/>
    <col min="14599" max="14599" width="14.875" style="33" customWidth="1"/>
    <col min="14600" max="14600" width="13.5" style="33" customWidth="1"/>
    <col min="14601" max="14601" width="12.625" style="33" customWidth="1"/>
    <col min="14602" max="14602" width="68" style="33" customWidth="1"/>
    <col min="14603" max="14848" width="9" style="33"/>
    <col min="14849" max="14849" width="5.25" style="33" customWidth="1"/>
    <col min="14850" max="14850" width="8.5" style="33" customWidth="1"/>
    <col min="14851" max="14851" width="9.25" style="33" customWidth="1"/>
    <col min="14852" max="14852" width="5.625" style="33" customWidth="1"/>
    <col min="14853" max="14853" width="24.625" style="33" customWidth="1"/>
    <col min="14854" max="14854" width="13.375" style="33" customWidth="1"/>
    <col min="14855" max="14855" width="14.875" style="33" customWidth="1"/>
    <col min="14856" max="14856" width="13.5" style="33" customWidth="1"/>
    <col min="14857" max="14857" width="12.625" style="33" customWidth="1"/>
    <col min="14858" max="14858" width="68" style="33" customWidth="1"/>
    <col min="14859" max="15104" width="9" style="33"/>
    <col min="15105" max="15105" width="5.25" style="33" customWidth="1"/>
    <col min="15106" max="15106" width="8.5" style="33" customWidth="1"/>
    <col min="15107" max="15107" width="9.25" style="33" customWidth="1"/>
    <col min="15108" max="15108" width="5.625" style="33" customWidth="1"/>
    <col min="15109" max="15109" width="24.625" style="33" customWidth="1"/>
    <col min="15110" max="15110" width="13.375" style="33" customWidth="1"/>
    <col min="15111" max="15111" width="14.875" style="33" customWidth="1"/>
    <col min="15112" max="15112" width="13.5" style="33" customWidth="1"/>
    <col min="15113" max="15113" width="12.625" style="33" customWidth="1"/>
    <col min="15114" max="15114" width="68" style="33" customWidth="1"/>
    <col min="15115" max="15360" width="9" style="33"/>
    <col min="15361" max="15361" width="5.25" style="33" customWidth="1"/>
    <col min="15362" max="15362" width="8.5" style="33" customWidth="1"/>
    <col min="15363" max="15363" width="9.25" style="33" customWidth="1"/>
    <col min="15364" max="15364" width="5.625" style="33" customWidth="1"/>
    <col min="15365" max="15365" width="24.625" style="33" customWidth="1"/>
    <col min="15366" max="15366" width="13.375" style="33" customWidth="1"/>
    <col min="15367" max="15367" width="14.875" style="33" customWidth="1"/>
    <col min="15368" max="15368" width="13.5" style="33" customWidth="1"/>
    <col min="15369" max="15369" width="12.625" style="33" customWidth="1"/>
    <col min="15370" max="15370" width="68" style="33" customWidth="1"/>
    <col min="15371" max="15616" width="9" style="33"/>
    <col min="15617" max="15617" width="5.25" style="33" customWidth="1"/>
    <col min="15618" max="15618" width="8.5" style="33" customWidth="1"/>
    <col min="15619" max="15619" width="9.25" style="33" customWidth="1"/>
    <col min="15620" max="15620" width="5.625" style="33" customWidth="1"/>
    <col min="15621" max="15621" width="24.625" style="33" customWidth="1"/>
    <col min="15622" max="15622" width="13.375" style="33" customWidth="1"/>
    <col min="15623" max="15623" width="14.875" style="33" customWidth="1"/>
    <col min="15624" max="15624" width="13.5" style="33" customWidth="1"/>
    <col min="15625" max="15625" width="12.625" style="33" customWidth="1"/>
    <col min="15626" max="15626" width="68" style="33" customWidth="1"/>
    <col min="15627" max="15872" width="9" style="33"/>
    <col min="15873" max="15873" width="5.25" style="33" customWidth="1"/>
    <col min="15874" max="15874" width="8.5" style="33" customWidth="1"/>
    <col min="15875" max="15875" width="9.25" style="33" customWidth="1"/>
    <col min="15876" max="15876" width="5.625" style="33" customWidth="1"/>
    <col min="15877" max="15877" width="24.625" style="33" customWidth="1"/>
    <col min="15878" max="15878" width="13.375" style="33" customWidth="1"/>
    <col min="15879" max="15879" width="14.875" style="33" customWidth="1"/>
    <col min="15880" max="15880" width="13.5" style="33" customWidth="1"/>
    <col min="15881" max="15881" width="12.625" style="33" customWidth="1"/>
    <col min="15882" max="15882" width="68" style="33" customWidth="1"/>
    <col min="15883" max="16128" width="9" style="33"/>
    <col min="16129" max="16129" width="5.25" style="33" customWidth="1"/>
    <col min="16130" max="16130" width="8.5" style="33" customWidth="1"/>
    <col min="16131" max="16131" width="9.25" style="33" customWidth="1"/>
    <col min="16132" max="16132" width="5.625" style="33" customWidth="1"/>
    <col min="16133" max="16133" width="24.625" style="33" customWidth="1"/>
    <col min="16134" max="16134" width="13.375" style="33" customWidth="1"/>
    <col min="16135" max="16135" width="14.875" style="33" customWidth="1"/>
    <col min="16136" max="16136" width="13.5" style="33" customWidth="1"/>
    <col min="16137" max="16137" width="12.625" style="33" customWidth="1"/>
    <col min="16138" max="16138" width="68" style="33" customWidth="1"/>
    <col min="16139" max="16384" width="9" style="33"/>
  </cols>
  <sheetData>
    <row r="1" spans="1:11" ht="80.099999999999994" customHeight="1">
      <c r="A1" s="94" t="s">
        <v>57</v>
      </c>
      <c r="B1" s="94"/>
      <c r="C1" s="94"/>
      <c r="D1" s="94"/>
      <c r="E1" s="94"/>
      <c r="F1" s="94"/>
      <c r="G1" s="94"/>
      <c r="H1" s="94"/>
      <c r="I1" s="94"/>
      <c r="J1" s="94"/>
      <c r="K1" s="94"/>
    </row>
    <row r="2" spans="1:11" ht="41.45" customHeight="1">
      <c r="A2" s="34"/>
      <c r="B2" s="34"/>
      <c r="C2" s="35"/>
      <c r="D2" s="35"/>
      <c r="E2" s="35"/>
      <c r="F2" s="35"/>
      <c r="G2" s="35"/>
      <c r="H2" s="35"/>
      <c r="I2" s="35"/>
      <c r="J2" s="39"/>
      <c r="K2" s="38"/>
    </row>
    <row r="3" spans="1:11" ht="90" customHeight="1">
      <c r="A3" s="44" t="s">
        <v>12</v>
      </c>
      <c r="B3" s="44" t="s">
        <v>11</v>
      </c>
      <c r="C3" s="44" t="s">
        <v>10</v>
      </c>
      <c r="D3" s="44" t="s">
        <v>9</v>
      </c>
      <c r="E3" s="44" t="s">
        <v>8</v>
      </c>
      <c r="F3" s="40" t="s">
        <v>7</v>
      </c>
      <c r="G3" s="44" t="s">
        <v>6</v>
      </c>
      <c r="H3" s="44" t="s">
        <v>5</v>
      </c>
      <c r="I3" s="44" t="s">
        <v>4</v>
      </c>
      <c r="J3" s="44" t="s">
        <v>3</v>
      </c>
      <c r="K3" s="44" t="s">
        <v>13</v>
      </c>
    </row>
    <row r="4" spans="1:11" ht="408" customHeight="1">
      <c r="A4" s="106" t="s">
        <v>14</v>
      </c>
      <c r="B4" s="95" t="s">
        <v>439</v>
      </c>
      <c r="C4" s="97" t="s">
        <v>440</v>
      </c>
      <c r="D4" s="97" t="s">
        <v>370</v>
      </c>
      <c r="E4" s="97" t="s">
        <v>441</v>
      </c>
      <c r="F4" s="99">
        <v>6500000</v>
      </c>
      <c r="G4" s="200">
        <v>4940000</v>
      </c>
      <c r="H4" s="202">
        <v>1560000</v>
      </c>
      <c r="I4" s="114">
        <v>4940000</v>
      </c>
      <c r="J4" s="117" t="s">
        <v>474</v>
      </c>
      <c r="K4" s="106" t="s">
        <v>0</v>
      </c>
    </row>
    <row r="5" spans="1:11" ht="300" customHeight="1">
      <c r="A5" s="107"/>
      <c r="B5" s="109"/>
      <c r="C5" s="110" t="s">
        <v>442</v>
      </c>
      <c r="D5" s="110" t="s">
        <v>30</v>
      </c>
      <c r="E5" s="110" t="s">
        <v>443</v>
      </c>
      <c r="F5" s="112">
        <f>SUM(G5:H5)</f>
        <v>18000</v>
      </c>
      <c r="G5" s="201">
        <v>13860</v>
      </c>
      <c r="H5" s="203">
        <v>4140</v>
      </c>
      <c r="I5" s="115"/>
      <c r="J5" s="118"/>
      <c r="K5" s="107"/>
    </row>
    <row r="6" spans="1:11" ht="408" customHeight="1">
      <c r="A6" s="107"/>
      <c r="B6" s="109"/>
      <c r="C6" s="110"/>
      <c r="D6" s="110"/>
      <c r="E6" s="110"/>
      <c r="F6" s="112"/>
      <c r="G6" s="201"/>
      <c r="H6" s="203"/>
      <c r="I6" s="115"/>
      <c r="J6" s="118"/>
      <c r="K6" s="107"/>
    </row>
    <row r="7" spans="1:11" ht="408" customHeight="1">
      <c r="A7" s="106">
        <v>2</v>
      </c>
      <c r="B7" s="95" t="s">
        <v>439</v>
      </c>
      <c r="C7" s="97" t="s">
        <v>444</v>
      </c>
      <c r="D7" s="97" t="s">
        <v>69</v>
      </c>
      <c r="E7" s="97" t="s">
        <v>445</v>
      </c>
      <c r="F7" s="99">
        <v>7630000</v>
      </c>
      <c r="G7" s="200">
        <v>5798800</v>
      </c>
      <c r="H7" s="202">
        <v>1831200</v>
      </c>
      <c r="I7" s="114">
        <v>4180000</v>
      </c>
      <c r="J7" s="198" t="s">
        <v>475</v>
      </c>
      <c r="K7" s="106"/>
    </row>
    <row r="8" spans="1:11" ht="300" customHeight="1">
      <c r="A8" s="107"/>
      <c r="B8" s="109"/>
      <c r="C8" s="110"/>
      <c r="D8" s="110"/>
      <c r="E8" s="110"/>
      <c r="F8" s="112"/>
      <c r="G8" s="201"/>
      <c r="H8" s="203"/>
      <c r="I8" s="115"/>
      <c r="J8" s="199"/>
      <c r="K8" s="107"/>
    </row>
    <row r="9" spans="1:11" ht="408" customHeight="1">
      <c r="A9" s="107"/>
      <c r="B9" s="109"/>
      <c r="C9" s="110"/>
      <c r="D9" s="110"/>
      <c r="E9" s="110"/>
      <c r="F9" s="112"/>
      <c r="G9" s="201"/>
      <c r="H9" s="203"/>
      <c r="I9" s="115"/>
      <c r="J9" s="199"/>
      <c r="K9" s="107"/>
    </row>
    <row r="10" spans="1:11" ht="300" customHeight="1">
      <c r="A10" s="108"/>
      <c r="B10" s="96"/>
      <c r="C10" s="98"/>
      <c r="D10" s="98"/>
      <c r="E10" s="98"/>
      <c r="F10" s="100"/>
      <c r="G10" s="207"/>
      <c r="H10" s="208"/>
      <c r="I10" s="116"/>
      <c r="J10" s="180"/>
      <c r="K10" s="108"/>
    </row>
    <row r="11" spans="1:11" ht="408" customHeight="1">
      <c r="A11" s="106">
        <v>3</v>
      </c>
      <c r="B11" s="95" t="s">
        <v>439</v>
      </c>
      <c r="C11" s="97" t="s">
        <v>440</v>
      </c>
      <c r="D11" s="97" t="s">
        <v>69</v>
      </c>
      <c r="E11" s="97" t="s">
        <v>446</v>
      </c>
      <c r="F11" s="204">
        <v>29424000</v>
      </c>
      <c r="G11" s="200">
        <v>22362240</v>
      </c>
      <c r="H11" s="202">
        <v>7061760</v>
      </c>
      <c r="I11" s="114">
        <v>13680000</v>
      </c>
      <c r="J11" s="192" t="s">
        <v>476</v>
      </c>
      <c r="K11" s="106" t="s">
        <v>0</v>
      </c>
    </row>
    <row r="12" spans="1:11" ht="300" customHeight="1">
      <c r="A12" s="107"/>
      <c r="B12" s="109"/>
      <c r="C12" s="110"/>
      <c r="D12" s="110"/>
      <c r="E12" s="110"/>
      <c r="F12" s="205"/>
      <c r="G12" s="201"/>
      <c r="H12" s="203"/>
      <c r="I12" s="115"/>
      <c r="J12" s="193"/>
      <c r="K12" s="107"/>
    </row>
    <row r="13" spans="1:11" ht="408" customHeight="1">
      <c r="A13" s="107"/>
      <c r="B13" s="109"/>
      <c r="C13" s="110"/>
      <c r="D13" s="110"/>
      <c r="E13" s="110"/>
      <c r="F13" s="205"/>
      <c r="G13" s="201"/>
      <c r="H13" s="203"/>
      <c r="I13" s="115"/>
      <c r="J13" s="193"/>
      <c r="K13" s="107"/>
    </row>
    <row r="14" spans="1:11" ht="300" customHeight="1">
      <c r="A14" s="108"/>
      <c r="B14" s="96"/>
      <c r="C14" s="98"/>
      <c r="D14" s="98"/>
      <c r="E14" s="98"/>
      <c r="F14" s="206"/>
      <c r="G14" s="207"/>
      <c r="H14" s="208"/>
      <c r="I14" s="116"/>
      <c r="J14" s="194"/>
      <c r="K14" s="108"/>
    </row>
    <row r="15" spans="1:11" ht="408" customHeight="1">
      <c r="A15" s="52">
        <v>4</v>
      </c>
      <c r="B15" s="45" t="s">
        <v>439</v>
      </c>
      <c r="C15" s="46" t="s">
        <v>440</v>
      </c>
      <c r="D15" s="46" t="s">
        <v>69</v>
      </c>
      <c r="E15" s="46" t="s">
        <v>447</v>
      </c>
      <c r="F15" s="50">
        <v>28272410</v>
      </c>
      <c r="G15" s="86">
        <v>21487032</v>
      </c>
      <c r="H15" s="87">
        <v>6785378</v>
      </c>
      <c r="I15" s="88">
        <v>9264400</v>
      </c>
      <c r="J15" s="54" t="s">
        <v>477</v>
      </c>
      <c r="K15" s="52"/>
    </row>
    <row r="16" spans="1:11" ht="39.950000000000003" customHeight="1">
      <c r="A16" s="92" t="s">
        <v>2</v>
      </c>
      <c r="B16" s="92"/>
      <c r="C16" s="92"/>
      <c r="D16" s="92"/>
      <c r="E16" s="92"/>
      <c r="F16" s="37">
        <f>F4+F11+F7+F15</f>
        <v>71826410</v>
      </c>
      <c r="G16" s="37">
        <f>G4+G11+G7+G15</f>
        <v>54588072</v>
      </c>
      <c r="H16" s="37">
        <f>H4+H11+H7+H15</f>
        <v>17238338</v>
      </c>
      <c r="I16" s="41">
        <f>SUM(I4:I15)</f>
        <v>32064400</v>
      </c>
      <c r="J16" s="48"/>
      <c r="K16" s="36"/>
    </row>
    <row r="17" spans="1:11" ht="39.950000000000003" customHeight="1">
      <c r="A17" s="92" t="s">
        <v>1</v>
      </c>
      <c r="B17" s="92"/>
      <c r="C17" s="92"/>
      <c r="D17" s="92"/>
      <c r="E17" s="92"/>
      <c r="F17" s="92"/>
      <c r="G17" s="92"/>
      <c r="H17" s="92"/>
      <c r="I17" s="92"/>
      <c r="J17" s="92"/>
      <c r="K17" s="92"/>
    </row>
    <row r="18" spans="1:11" ht="88.5" customHeight="1">
      <c r="A18" s="93"/>
      <c r="B18" s="93"/>
      <c r="C18" s="93"/>
      <c r="D18" s="93"/>
      <c r="E18" s="93"/>
      <c r="F18" s="93"/>
      <c r="G18" s="93"/>
      <c r="H18" s="93"/>
      <c r="I18" s="93"/>
      <c r="J18" s="93"/>
      <c r="K18" s="93"/>
    </row>
  </sheetData>
  <mergeCells count="37">
    <mergeCell ref="A18:K18"/>
    <mergeCell ref="A16:E16"/>
    <mergeCell ref="H11:H14"/>
    <mergeCell ref="I11:I14"/>
    <mergeCell ref="J11:J14"/>
    <mergeCell ref="K11:K14"/>
    <mergeCell ref="B7:B10"/>
    <mergeCell ref="C7:C10"/>
    <mergeCell ref="A17:K17"/>
    <mergeCell ref="F11:F14"/>
    <mergeCell ref="G11:G14"/>
    <mergeCell ref="F7:F10"/>
    <mergeCell ref="G7:G10"/>
    <mergeCell ref="H7:H10"/>
    <mergeCell ref="A11:A14"/>
    <mergeCell ref="B11:B14"/>
    <mergeCell ref="C11:C14"/>
    <mergeCell ref="D11:D14"/>
    <mergeCell ref="E11:E14"/>
    <mergeCell ref="D7:D10"/>
    <mergeCell ref="E7:E10"/>
    <mergeCell ref="K7:K10"/>
    <mergeCell ref="I7:I10"/>
    <mergeCell ref="J7:J10"/>
    <mergeCell ref="A1:K1"/>
    <mergeCell ref="A4:A6"/>
    <mergeCell ref="B4:B6"/>
    <mergeCell ref="C4:C6"/>
    <mergeCell ref="D4:D6"/>
    <mergeCell ref="E4:E6"/>
    <mergeCell ref="F4:F6"/>
    <mergeCell ref="G4:G6"/>
    <mergeCell ref="H4:H6"/>
    <mergeCell ref="I4:I6"/>
    <mergeCell ref="J4:J6"/>
    <mergeCell ref="K4:K6"/>
    <mergeCell ref="A7:A10"/>
  </mergeCells>
  <phoneticPr fontId="1" type="noConversion"/>
  <printOptions horizontalCentered="1"/>
  <pageMargins left="0.39370078740157483" right="0.39370078740157483" top="0.59055118110236227" bottom="0.59055118110236227" header="0.51181102362204722" footer="0.51181102362204722"/>
  <pageSetup paperSize="8" scale="68" orientation="portrait" r:id="rId1"/>
  <headerFooter alignWithMargins="0"/>
</worksheet>
</file>

<file path=xl/worksheets/sheet21.xml><?xml version="1.0" encoding="utf-8"?>
<worksheet xmlns="http://schemas.openxmlformats.org/spreadsheetml/2006/main" xmlns:r="http://schemas.openxmlformats.org/officeDocument/2006/relationships">
  <sheetPr>
    <tabColor rgb="FFFFFF00"/>
  </sheetPr>
  <dimension ref="A1:K16"/>
  <sheetViews>
    <sheetView tabSelected="1" view="pageBreakPreview" zoomScale="70" zoomScaleNormal="50" zoomScaleSheetLayoutView="70" workbookViewId="0">
      <pane xSplit="5" ySplit="1" topLeftCell="F5" activePane="bottomRight" state="frozen"/>
      <selection activeCell="J4" sqref="J4:J5"/>
      <selection pane="topRight" activeCell="J4" sqref="J4:J5"/>
      <selection pane="bottomLeft" activeCell="J4" sqref="J4:J5"/>
      <selection pane="bottomRight" activeCell="K14" sqref="A1:K14"/>
    </sheetView>
  </sheetViews>
  <sheetFormatPr defaultColWidth="9" defaultRowHeight="16.5"/>
  <cols>
    <col min="1" max="1" width="5.25" style="33" customWidth="1"/>
    <col min="2" max="2" width="8.5" style="33" customWidth="1"/>
    <col min="3" max="3" width="9.25" style="33" customWidth="1"/>
    <col min="4" max="4" width="5.625" style="33" customWidth="1"/>
    <col min="5" max="5" width="29.25" style="33" customWidth="1"/>
    <col min="6" max="6" width="14.375" style="2" customWidth="1"/>
    <col min="7" max="7" width="18.125" style="33" customWidth="1"/>
    <col min="8" max="8" width="19.25" style="33" customWidth="1"/>
    <col min="9" max="9" width="12.625" style="33" customWidth="1"/>
    <col min="10" max="10" width="68" style="33" customWidth="1"/>
    <col min="11" max="16384" width="9" style="33"/>
  </cols>
  <sheetData>
    <row r="1" spans="1:11" ht="80.099999999999994" customHeight="1">
      <c r="A1" s="94" t="s">
        <v>57</v>
      </c>
      <c r="B1" s="94"/>
      <c r="C1" s="94"/>
      <c r="D1" s="94"/>
      <c r="E1" s="94"/>
      <c r="F1" s="94"/>
      <c r="G1" s="94"/>
      <c r="H1" s="94"/>
      <c r="I1" s="94"/>
      <c r="J1" s="94"/>
      <c r="K1" s="94"/>
    </row>
    <row r="2" spans="1:11" ht="41.45" customHeight="1">
      <c r="A2" s="34"/>
      <c r="B2" s="34"/>
      <c r="C2" s="35"/>
      <c r="D2" s="35"/>
      <c r="E2" s="35"/>
      <c r="F2" s="35"/>
      <c r="G2" s="35"/>
      <c r="H2" s="35"/>
      <c r="I2" s="35"/>
      <c r="J2" s="39" t="s">
        <v>379</v>
      </c>
      <c r="K2" s="38"/>
    </row>
    <row r="3" spans="1:11" ht="90" customHeight="1">
      <c r="A3" s="44" t="s">
        <v>12</v>
      </c>
      <c r="B3" s="44" t="s">
        <v>11</v>
      </c>
      <c r="C3" s="44" t="s">
        <v>10</v>
      </c>
      <c r="D3" s="44" t="s">
        <v>9</v>
      </c>
      <c r="E3" s="44" t="s">
        <v>8</v>
      </c>
      <c r="F3" s="26" t="s">
        <v>7</v>
      </c>
      <c r="G3" s="44" t="s">
        <v>6</v>
      </c>
      <c r="H3" s="44" t="s">
        <v>5</v>
      </c>
      <c r="I3" s="44" t="s">
        <v>4</v>
      </c>
      <c r="J3" s="44" t="s">
        <v>3</v>
      </c>
      <c r="K3" s="44" t="s">
        <v>13</v>
      </c>
    </row>
    <row r="4" spans="1:11" ht="342" customHeight="1">
      <c r="A4" s="92">
        <v>1</v>
      </c>
      <c r="B4" s="95" t="s">
        <v>51</v>
      </c>
      <c r="C4" s="97" t="s">
        <v>71</v>
      </c>
      <c r="D4" s="97" t="s">
        <v>70</v>
      </c>
      <c r="E4" s="97" t="s">
        <v>72</v>
      </c>
      <c r="F4" s="99">
        <v>17000000</v>
      </c>
      <c r="G4" s="99">
        <f>F4*0.86</f>
        <v>14620000</v>
      </c>
      <c r="H4" s="99">
        <f>F4*0.14</f>
        <v>2380000</v>
      </c>
      <c r="I4" s="101">
        <v>6880000</v>
      </c>
      <c r="J4" s="117" t="s">
        <v>380</v>
      </c>
      <c r="K4" s="92" t="s">
        <v>53</v>
      </c>
    </row>
    <row r="5" spans="1:11" ht="60" customHeight="1">
      <c r="A5" s="92"/>
      <c r="B5" s="96"/>
      <c r="C5" s="98"/>
      <c r="D5" s="98"/>
      <c r="E5" s="98"/>
      <c r="F5" s="100"/>
      <c r="G5" s="100"/>
      <c r="H5" s="100"/>
      <c r="I5" s="102"/>
      <c r="J5" s="105"/>
      <c r="K5" s="92"/>
    </row>
    <row r="6" spans="1:11" ht="142.5" customHeight="1">
      <c r="A6" s="92">
        <v>2</v>
      </c>
      <c r="B6" s="95" t="s">
        <v>51</v>
      </c>
      <c r="C6" s="97" t="s">
        <v>71</v>
      </c>
      <c r="D6" s="97" t="s">
        <v>70</v>
      </c>
      <c r="E6" s="97" t="s">
        <v>73</v>
      </c>
      <c r="F6" s="99">
        <v>13000000</v>
      </c>
      <c r="G6" s="99">
        <f>F6*0.86</f>
        <v>11180000</v>
      </c>
      <c r="H6" s="99">
        <f>F6*0.14</f>
        <v>1820000.0000000002</v>
      </c>
      <c r="I6" s="101">
        <v>5160000</v>
      </c>
      <c r="J6" s="117" t="s">
        <v>381</v>
      </c>
      <c r="K6" s="92" t="s">
        <v>54</v>
      </c>
    </row>
    <row r="7" spans="1:11" ht="106.5" customHeight="1">
      <c r="A7" s="92"/>
      <c r="B7" s="96"/>
      <c r="C7" s="98"/>
      <c r="D7" s="98"/>
      <c r="E7" s="98"/>
      <c r="F7" s="100"/>
      <c r="G7" s="100"/>
      <c r="H7" s="100"/>
      <c r="I7" s="102"/>
      <c r="J7" s="105"/>
      <c r="K7" s="92"/>
    </row>
    <row r="8" spans="1:11" ht="122.25" customHeight="1">
      <c r="A8" s="92">
        <v>3</v>
      </c>
      <c r="B8" s="95" t="s">
        <v>51</v>
      </c>
      <c r="C8" s="97" t="s">
        <v>71</v>
      </c>
      <c r="D8" s="97" t="s">
        <v>52</v>
      </c>
      <c r="E8" s="97" t="s">
        <v>74</v>
      </c>
      <c r="F8" s="99">
        <v>2000000</v>
      </c>
      <c r="G8" s="99">
        <f>F8*0.86</f>
        <v>1720000</v>
      </c>
      <c r="H8" s="99">
        <f>F8*0.14</f>
        <v>280000</v>
      </c>
      <c r="I8" s="101">
        <v>2150000</v>
      </c>
      <c r="J8" s="117" t="s">
        <v>382</v>
      </c>
      <c r="K8" s="92" t="s">
        <v>56</v>
      </c>
    </row>
    <row r="9" spans="1:11" ht="106.5" customHeight="1">
      <c r="A9" s="92"/>
      <c r="B9" s="96"/>
      <c r="C9" s="98"/>
      <c r="D9" s="98"/>
      <c r="E9" s="98"/>
      <c r="F9" s="100"/>
      <c r="G9" s="100"/>
      <c r="H9" s="100"/>
      <c r="I9" s="102"/>
      <c r="J9" s="105"/>
      <c r="K9" s="92"/>
    </row>
    <row r="10" spans="1:11" ht="177" customHeight="1">
      <c r="A10" s="44">
        <v>4</v>
      </c>
      <c r="B10" s="45" t="s">
        <v>51</v>
      </c>
      <c r="C10" s="57" t="s">
        <v>71</v>
      </c>
      <c r="D10" s="45" t="s">
        <v>52</v>
      </c>
      <c r="E10" s="46" t="s">
        <v>80</v>
      </c>
      <c r="F10" s="50">
        <v>1000000</v>
      </c>
      <c r="G10" s="50">
        <f>F10*0.86</f>
        <v>860000</v>
      </c>
      <c r="H10" s="50">
        <f>F10*0.14</f>
        <v>140000</v>
      </c>
      <c r="I10" s="51">
        <v>0</v>
      </c>
      <c r="J10" s="54" t="s">
        <v>382</v>
      </c>
      <c r="K10" s="44" t="s">
        <v>55</v>
      </c>
    </row>
    <row r="11" spans="1:11" ht="179.25" customHeight="1">
      <c r="A11" s="92">
        <v>5</v>
      </c>
      <c r="B11" s="95" t="s">
        <v>51</v>
      </c>
      <c r="C11" s="97" t="s">
        <v>75</v>
      </c>
      <c r="D11" s="97" t="s">
        <v>76</v>
      </c>
      <c r="E11" s="97" t="s">
        <v>77</v>
      </c>
      <c r="F11" s="99">
        <v>1500000</v>
      </c>
      <c r="G11" s="99">
        <f>F11*0.86</f>
        <v>1290000</v>
      </c>
      <c r="H11" s="99">
        <f>F11*0.14</f>
        <v>210000.00000000003</v>
      </c>
      <c r="I11" s="101">
        <v>0</v>
      </c>
      <c r="J11" s="117" t="s">
        <v>382</v>
      </c>
      <c r="K11" s="92" t="s">
        <v>55</v>
      </c>
    </row>
    <row r="12" spans="1:11" ht="72.75" customHeight="1">
      <c r="A12" s="92"/>
      <c r="B12" s="96"/>
      <c r="C12" s="98"/>
      <c r="D12" s="98"/>
      <c r="E12" s="98"/>
      <c r="F12" s="100"/>
      <c r="G12" s="100"/>
      <c r="H12" s="100"/>
      <c r="I12" s="102"/>
      <c r="J12" s="105"/>
      <c r="K12" s="92"/>
    </row>
    <row r="13" spans="1:11" ht="129.75" customHeight="1">
      <c r="A13" s="44">
        <v>7</v>
      </c>
      <c r="B13" s="44" t="s">
        <v>51</v>
      </c>
      <c r="C13" s="44" t="s">
        <v>75</v>
      </c>
      <c r="D13" s="44" t="s">
        <v>26</v>
      </c>
      <c r="E13" s="44" t="s">
        <v>383</v>
      </c>
      <c r="F13" s="47">
        <v>1500000</v>
      </c>
      <c r="G13" s="47">
        <v>1290000</v>
      </c>
      <c r="H13" s="47">
        <v>210000</v>
      </c>
      <c r="I13" s="47">
        <v>2580000</v>
      </c>
      <c r="J13" s="61" t="s">
        <v>384</v>
      </c>
      <c r="K13" s="44"/>
    </row>
    <row r="14" spans="1:11" ht="21">
      <c r="A14" s="92" t="s">
        <v>341</v>
      </c>
      <c r="B14" s="92"/>
      <c r="C14" s="92"/>
      <c r="D14" s="92"/>
      <c r="E14" s="92"/>
      <c r="F14" s="37">
        <f>SUM(F4:F13)</f>
        <v>36000000</v>
      </c>
      <c r="G14" s="37">
        <f>SUM(G4:G13)</f>
        <v>30960000</v>
      </c>
      <c r="H14" s="37">
        <f>SUM(H4:H13)</f>
        <v>5040000</v>
      </c>
      <c r="I14" s="37">
        <f>SUM(I4:I13)</f>
        <v>16770000</v>
      </c>
      <c r="J14" s="69"/>
      <c r="K14" s="36"/>
    </row>
    <row r="15" spans="1:11" ht="141" customHeight="1">
      <c r="A15" s="92" t="s">
        <v>342</v>
      </c>
      <c r="B15" s="92"/>
      <c r="C15" s="92"/>
      <c r="D15" s="92"/>
      <c r="E15" s="92"/>
      <c r="F15" s="92"/>
      <c r="G15" s="92"/>
      <c r="H15" s="92"/>
      <c r="I15" s="92"/>
      <c r="J15" s="92"/>
      <c r="K15" s="92"/>
    </row>
    <row r="16" spans="1:11" ht="21">
      <c r="A16" s="93" t="s">
        <v>0</v>
      </c>
      <c r="B16" s="93"/>
      <c r="C16" s="93"/>
      <c r="D16" s="93"/>
      <c r="E16" s="93"/>
      <c r="F16" s="93"/>
      <c r="G16" s="93"/>
      <c r="H16" s="93"/>
      <c r="I16" s="93"/>
      <c r="J16" s="93"/>
      <c r="K16" s="93"/>
    </row>
  </sheetData>
  <mergeCells count="48">
    <mergeCell ref="A16:K16"/>
    <mergeCell ref="F11:F12"/>
    <mergeCell ref="G11:G12"/>
    <mergeCell ref="H11:H12"/>
    <mergeCell ref="I11:I12"/>
    <mergeCell ref="J11:J12"/>
    <mergeCell ref="K11:K12"/>
    <mergeCell ref="A11:A12"/>
    <mergeCell ref="B11:B12"/>
    <mergeCell ref="C11:C12"/>
    <mergeCell ref="D11:D12"/>
    <mergeCell ref="E11:E12"/>
    <mergeCell ref="K6:K7"/>
    <mergeCell ref="A14:E14"/>
    <mergeCell ref="A15:K15"/>
    <mergeCell ref="E8:E9"/>
    <mergeCell ref="H8:H9"/>
    <mergeCell ref="I8:I9"/>
    <mergeCell ref="J8:J9"/>
    <mergeCell ref="K8:K9"/>
    <mergeCell ref="F8:F9"/>
    <mergeCell ref="G8:G9"/>
    <mergeCell ref="A8:A9"/>
    <mergeCell ref="B8:B9"/>
    <mergeCell ref="C8:C9"/>
    <mergeCell ref="D8:D9"/>
    <mergeCell ref="F6:F7"/>
    <mergeCell ref="G6:G7"/>
    <mergeCell ref="H6:H7"/>
    <mergeCell ref="I6:I7"/>
    <mergeCell ref="J6:J7"/>
    <mergeCell ref="A6:A7"/>
    <mergeCell ref="B6:B7"/>
    <mergeCell ref="C6:C7"/>
    <mergeCell ref="D6:D7"/>
    <mergeCell ref="E6:E7"/>
    <mergeCell ref="A1:K1"/>
    <mergeCell ref="A4:A5"/>
    <mergeCell ref="B4:B5"/>
    <mergeCell ref="C4:C5"/>
    <mergeCell ref="D4:D5"/>
    <mergeCell ref="E4:E5"/>
    <mergeCell ref="F4:F5"/>
    <mergeCell ref="G4:G5"/>
    <mergeCell ref="H4:H5"/>
    <mergeCell ref="I4:I5"/>
    <mergeCell ref="J4:J5"/>
    <mergeCell ref="K4:K5"/>
  </mergeCells>
  <phoneticPr fontId="1" type="noConversion"/>
  <pageMargins left="0.74803149606299213" right="0.74803149606299213" top="0.98425196850393704" bottom="0.98425196850393704" header="0.51181102362204722" footer="0.51181102362204722"/>
  <pageSetup paperSize="8" scale="65" fitToHeight="7" orientation="portrait" verticalDpi="200" r:id="rId1"/>
  <headerFooter alignWithMargins="0"/>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0000"/>
  </sheetPr>
  <dimension ref="A1:K15"/>
  <sheetViews>
    <sheetView zoomScale="70" zoomScaleNormal="70" zoomScaleSheetLayoutView="75" workbookViewId="0">
      <selection activeCell="K13" sqref="A1:K13"/>
    </sheetView>
  </sheetViews>
  <sheetFormatPr defaultRowHeight="16.5"/>
  <cols>
    <col min="1" max="1" width="5.25" style="33" customWidth="1"/>
    <col min="2" max="2" width="8.5" style="33" customWidth="1"/>
    <col min="3" max="3" width="9.25" style="33" customWidth="1"/>
    <col min="4" max="4" width="5.625" style="33" customWidth="1"/>
    <col min="5" max="5" width="24.625" style="33" customWidth="1"/>
    <col min="6" max="6" width="13.375" style="79" customWidth="1"/>
    <col min="7" max="7" width="14.875" style="33" customWidth="1"/>
    <col min="8" max="8" width="13.5" style="33" customWidth="1"/>
    <col min="9" max="9" width="12.625" style="33" customWidth="1"/>
    <col min="10" max="10" width="89.5" style="33" customWidth="1"/>
    <col min="11" max="11" width="15" style="33" customWidth="1"/>
    <col min="12" max="256" width="9" style="33"/>
    <col min="257" max="257" width="5.25" style="33" customWidth="1"/>
    <col min="258" max="258" width="8.5" style="33" customWidth="1"/>
    <col min="259" max="259" width="9.25" style="33" customWidth="1"/>
    <col min="260" max="260" width="5.625" style="33" customWidth="1"/>
    <col min="261" max="261" width="24.625" style="33" customWidth="1"/>
    <col min="262" max="262" width="13.375" style="33" customWidth="1"/>
    <col min="263" max="263" width="14.875" style="33" customWidth="1"/>
    <col min="264" max="264" width="13.5" style="33" customWidth="1"/>
    <col min="265" max="265" width="12.625" style="33" customWidth="1"/>
    <col min="266" max="266" width="89.5" style="33" customWidth="1"/>
    <col min="267" max="267" width="15" style="33" customWidth="1"/>
    <col min="268" max="512" width="9" style="33"/>
    <col min="513" max="513" width="5.25" style="33" customWidth="1"/>
    <col min="514" max="514" width="8.5" style="33" customWidth="1"/>
    <col min="515" max="515" width="9.25" style="33" customWidth="1"/>
    <col min="516" max="516" width="5.625" style="33" customWidth="1"/>
    <col min="517" max="517" width="24.625" style="33" customWidth="1"/>
    <col min="518" max="518" width="13.375" style="33" customWidth="1"/>
    <col min="519" max="519" width="14.875" style="33" customWidth="1"/>
    <col min="520" max="520" width="13.5" style="33" customWidth="1"/>
    <col min="521" max="521" width="12.625" style="33" customWidth="1"/>
    <col min="522" max="522" width="89.5" style="33" customWidth="1"/>
    <col min="523" max="523" width="15" style="33" customWidth="1"/>
    <col min="524" max="768" width="9" style="33"/>
    <col min="769" max="769" width="5.25" style="33" customWidth="1"/>
    <col min="770" max="770" width="8.5" style="33" customWidth="1"/>
    <col min="771" max="771" width="9.25" style="33" customWidth="1"/>
    <col min="772" max="772" width="5.625" style="33" customWidth="1"/>
    <col min="773" max="773" width="24.625" style="33" customWidth="1"/>
    <col min="774" max="774" width="13.375" style="33" customWidth="1"/>
    <col min="775" max="775" width="14.875" style="33" customWidth="1"/>
    <col min="776" max="776" width="13.5" style="33" customWidth="1"/>
    <col min="777" max="777" width="12.625" style="33" customWidth="1"/>
    <col min="778" max="778" width="89.5" style="33" customWidth="1"/>
    <col min="779" max="779" width="15" style="33" customWidth="1"/>
    <col min="780" max="1024" width="9" style="33"/>
    <col min="1025" max="1025" width="5.25" style="33" customWidth="1"/>
    <col min="1026" max="1026" width="8.5" style="33" customWidth="1"/>
    <col min="1027" max="1027" width="9.25" style="33" customWidth="1"/>
    <col min="1028" max="1028" width="5.625" style="33" customWidth="1"/>
    <col min="1029" max="1029" width="24.625" style="33" customWidth="1"/>
    <col min="1030" max="1030" width="13.375" style="33" customWidth="1"/>
    <col min="1031" max="1031" width="14.875" style="33" customWidth="1"/>
    <col min="1032" max="1032" width="13.5" style="33" customWidth="1"/>
    <col min="1033" max="1033" width="12.625" style="33" customWidth="1"/>
    <col min="1034" max="1034" width="89.5" style="33" customWidth="1"/>
    <col min="1035" max="1035" width="15" style="33" customWidth="1"/>
    <col min="1036" max="1280" width="9" style="33"/>
    <col min="1281" max="1281" width="5.25" style="33" customWidth="1"/>
    <col min="1282" max="1282" width="8.5" style="33" customWidth="1"/>
    <col min="1283" max="1283" width="9.25" style="33" customWidth="1"/>
    <col min="1284" max="1284" width="5.625" style="33" customWidth="1"/>
    <col min="1285" max="1285" width="24.625" style="33" customWidth="1"/>
    <col min="1286" max="1286" width="13.375" style="33" customWidth="1"/>
    <col min="1287" max="1287" width="14.875" style="33" customWidth="1"/>
    <col min="1288" max="1288" width="13.5" style="33" customWidth="1"/>
    <col min="1289" max="1289" width="12.625" style="33" customWidth="1"/>
    <col min="1290" max="1290" width="89.5" style="33" customWidth="1"/>
    <col min="1291" max="1291" width="15" style="33" customWidth="1"/>
    <col min="1292" max="1536" width="9" style="33"/>
    <col min="1537" max="1537" width="5.25" style="33" customWidth="1"/>
    <col min="1538" max="1538" width="8.5" style="33" customWidth="1"/>
    <col min="1539" max="1539" width="9.25" style="33" customWidth="1"/>
    <col min="1540" max="1540" width="5.625" style="33" customWidth="1"/>
    <col min="1541" max="1541" width="24.625" style="33" customWidth="1"/>
    <col min="1542" max="1542" width="13.375" style="33" customWidth="1"/>
    <col min="1543" max="1543" width="14.875" style="33" customWidth="1"/>
    <col min="1544" max="1544" width="13.5" style="33" customWidth="1"/>
    <col min="1545" max="1545" width="12.625" style="33" customWidth="1"/>
    <col min="1546" max="1546" width="89.5" style="33" customWidth="1"/>
    <col min="1547" max="1547" width="15" style="33" customWidth="1"/>
    <col min="1548" max="1792" width="9" style="33"/>
    <col min="1793" max="1793" width="5.25" style="33" customWidth="1"/>
    <col min="1794" max="1794" width="8.5" style="33" customWidth="1"/>
    <col min="1795" max="1795" width="9.25" style="33" customWidth="1"/>
    <col min="1796" max="1796" width="5.625" style="33" customWidth="1"/>
    <col min="1797" max="1797" width="24.625" style="33" customWidth="1"/>
    <col min="1798" max="1798" width="13.375" style="33" customWidth="1"/>
    <col min="1799" max="1799" width="14.875" style="33" customWidth="1"/>
    <col min="1800" max="1800" width="13.5" style="33" customWidth="1"/>
    <col min="1801" max="1801" width="12.625" style="33" customWidth="1"/>
    <col min="1802" max="1802" width="89.5" style="33" customWidth="1"/>
    <col min="1803" max="1803" width="15" style="33" customWidth="1"/>
    <col min="1804" max="2048" width="9" style="33"/>
    <col min="2049" max="2049" width="5.25" style="33" customWidth="1"/>
    <col min="2050" max="2050" width="8.5" style="33" customWidth="1"/>
    <col min="2051" max="2051" width="9.25" style="33" customWidth="1"/>
    <col min="2052" max="2052" width="5.625" style="33" customWidth="1"/>
    <col min="2053" max="2053" width="24.625" style="33" customWidth="1"/>
    <col min="2054" max="2054" width="13.375" style="33" customWidth="1"/>
    <col min="2055" max="2055" width="14.875" style="33" customWidth="1"/>
    <col min="2056" max="2056" width="13.5" style="33" customWidth="1"/>
    <col min="2057" max="2057" width="12.625" style="33" customWidth="1"/>
    <col min="2058" max="2058" width="89.5" style="33" customWidth="1"/>
    <col min="2059" max="2059" width="15" style="33" customWidth="1"/>
    <col min="2060" max="2304" width="9" style="33"/>
    <col min="2305" max="2305" width="5.25" style="33" customWidth="1"/>
    <col min="2306" max="2306" width="8.5" style="33" customWidth="1"/>
    <col min="2307" max="2307" width="9.25" style="33" customWidth="1"/>
    <col min="2308" max="2308" width="5.625" style="33" customWidth="1"/>
    <col min="2309" max="2309" width="24.625" style="33" customWidth="1"/>
    <col min="2310" max="2310" width="13.375" style="33" customWidth="1"/>
    <col min="2311" max="2311" width="14.875" style="33" customWidth="1"/>
    <col min="2312" max="2312" width="13.5" style="33" customWidth="1"/>
    <col min="2313" max="2313" width="12.625" style="33" customWidth="1"/>
    <col min="2314" max="2314" width="89.5" style="33" customWidth="1"/>
    <col min="2315" max="2315" width="15" style="33" customWidth="1"/>
    <col min="2316" max="2560" width="9" style="33"/>
    <col min="2561" max="2561" width="5.25" style="33" customWidth="1"/>
    <col min="2562" max="2562" width="8.5" style="33" customWidth="1"/>
    <col min="2563" max="2563" width="9.25" style="33" customWidth="1"/>
    <col min="2564" max="2564" width="5.625" style="33" customWidth="1"/>
    <col min="2565" max="2565" width="24.625" style="33" customWidth="1"/>
    <col min="2566" max="2566" width="13.375" style="33" customWidth="1"/>
    <col min="2567" max="2567" width="14.875" style="33" customWidth="1"/>
    <col min="2568" max="2568" width="13.5" style="33" customWidth="1"/>
    <col min="2569" max="2569" width="12.625" style="33" customWidth="1"/>
    <col min="2570" max="2570" width="89.5" style="33" customWidth="1"/>
    <col min="2571" max="2571" width="15" style="33" customWidth="1"/>
    <col min="2572" max="2816" width="9" style="33"/>
    <col min="2817" max="2817" width="5.25" style="33" customWidth="1"/>
    <col min="2818" max="2818" width="8.5" style="33" customWidth="1"/>
    <col min="2819" max="2819" width="9.25" style="33" customWidth="1"/>
    <col min="2820" max="2820" width="5.625" style="33" customWidth="1"/>
    <col min="2821" max="2821" width="24.625" style="33" customWidth="1"/>
    <col min="2822" max="2822" width="13.375" style="33" customWidth="1"/>
    <col min="2823" max="2823" width="14.875" style="33" customWidth="1"/>
    <col min="2824" max="2824" width="13.5" style="33" customWidth="1"/>
    <col min="2825" max="2825" width="12.625" style="33" customWidth="1"/>
    <col min="2826" max="2826" width="89.5" style="33" customWidth="1"/>
    <col min="2827" max="2827" width="15" style="33" customWidth="1"/>
    <col min="2828" max="3072" width="9" style="33"/>
    <col min="3073" max="3073" width="5.25" style="33" customWidth="1"/>
    <col min="3074" max="3074" width="8.5" style="33" customWidth="1"/>
    <col min="3075" max="3075" width="9.25" style="33" customWidth="1"/>
    <col min="3076" max="3076" width="5.625" style="33" customWidth="1"/>
    <col min="3077" max="3077" width="24.625" style="33" customWidth="1"/>
    <col min="3078" max="3078" width="13.375" style="33" customWidth="1"/>
    <col min="3079" max="3079" width="14.875" style="33" customWidth="1"/>
    <col min="3080" max="3080" width="13.5" style="33" customWidth="1"/>
    <col min="3081" max="3081" width="12.625" style="33" customWidth="1"/>
    <col min="3082" max="3082" width="89.5" style="33" customWidth="1"/>
    <col min="3083" max="3083" width="15" style="33" customWidth="1"/>
    <col min="3084" max="3328" width="9" style="33"/>
    <col min="3329" max="3329" width="5.25" style="33" customWidth="1"/>
    <col min="3330" max="3330" width="8.5" style="33" customWidth="1"/>
    <col min="3331" max="3331" width="9.25" style="33" customWidth="1"/>
    <col min="3332" max="3332" width="5.625" style="33" customWidth="1"/>
    <col min="3333" max="3333" width="24.625" style="33" customWidth="1"/>
    <col min="3334" max="3334" width="13.375" style="33" customWidth="1"/>
    <col min="3335" max="3335" width="14.875" style="33" customWidth="1"/>
    <col min="3336" max="3336" width="13.5" style="33" customWidth="1"/>
    <col min="3337" max="3337" width="12.625" style="33" customWidth="1"/>
    <col min="3338" max="3338" width="89.5" style="33" customWidth="1"/>
    <col min="3339" max="3339" width="15" style="33" customWidth="1"/>
    <col min="3340" max="3584" width="9" style="33"/>
    <col min="3585" max="3585" width="5.25" style="33" customWidth="1"/>
    <col min="3586" max="3586" width="8.5" style="33" customWidth="1"/>
    <col min="3587" max="3587" width="9.25" style="33" customWidth="1"/>
    <col min="3588" max="3588" width="5.625" style="33" customWidth="1"/>
    <col min="3589" max="3589" width="24.625" style="33" customWidth="1"/>
    <col min="3590" max="3590" width="13.375" style="33" customWidth="1"/>
    <col min="3591" max="3591" width="14.875" style="33" customWidth="1"/>
    <col min="3592" max="3592" width="13.5" style="33" customWidth="1"/>
    <col min="3593" max="3593" width="12.625" style="33" customWidth="1"/>
    <col min="3594" max="3594" width="89.5" style="33" customWidth="1"/>
    <col min="3595" max="3595" width="15" style="33" customWidth="1"/>
    <col min="3596" max="3840" width="9" style="33"/>
    <col min="3841" max="3841" width="5.25" style="33" customWidth="1"/>
    <col min="3842" max="3842" width="8.5" style="33" customWidth="1"/>
    <col min="3843" max="3843" width="9.25" style="33" customWidth="1"/>
    <col min="3844" max="3844" width="5.625" style="33" customWidth="1"/>
    <col min="3845" max="3845" width="24.625" style="33" customWidth="1"/>
    <col min="3846" max="3846" width="13.375" style="33" customWidth="1"/>
    <col min="3847" max="3847" width="14.875" style="33" customWidth="1"/>
    <col min="3848" max="3848" width="13.5" style="33" customWidth="1"/>
    <col min="3849" max="3849" width="12.625" style="33" customWidth="1"/>
    <col min="3850" max="3850" width="89.5" style="33" customWidth="1"/>
    <col min="3851" max="3851" width="15" style="33" customWidth="1"/>
    <col min="3852" max="4096" width="9" style="33"/>
    <col min="4097" max="4097" width="5.25" style="33" customWidth="1"/>
    <col min="4098" max="4098" width="8.5" style="33" customWidth="1"/>
    <col min="4099" max="4099" width="9.25" style="33" customWidth="1"/>
    <col min="4100" max="4100" width="5.625" style="33" customWidth="1"/>
    <col min="4101" max="4101" width="24.625" style="33" customWidth="1"/>
    <col min="4102" max="4102" width="13.375" style="33" customWidth="1"/>
    <col min="4103" max="4103" width="14.875" style="33" customWidth="1"/>
    <col min="4104" max="4104" width="13.5" style="33" customWidth="1"/>
    <col min="4105" max="4105" width="12.625" style="33" customWidth="1"/>
    <col min="4106" max="4106" width="89.5" style="33" customWidth="1"/>
    <col min="4107" max="4107" width="15" style="33" customWidth="1"/>
    <col min="4108" max="4352" width="9" style="33"/>
    <col min="4353" max="4353" width="5.25" style="33" customWidth="1"/>
    <col min="4354" max="4354" width="8.5" style="33" customWidth="1"/>
    <col min="4355" max="4355" width="9.25" style="33" customWidth="1"/>
    <col min="4356" max="4356" width="5.625" style="33" customWidth="1"/>
    <col min="4357" max="4357" width="24.625" style="33" customWidth="1"/>
    <col min="4358" max="4358" width="13.375" style="33" customWidth="1"/>
    <col min="4359" max="4359" width="14.875" style="33" customWidth="1"/>
    <col min="4360" max="4360" width="13.5" style="33" customWidth="1"/>
    <col min="4361" max="4361" width="12.625" style="33" customWidth="1"/>
    <col min="4362" max="4362" width="89.5" style="33" customWidth="1"/>
    <col min="4363" max="4363" width="15" style="33" customWidth="1"/>
    <col min="4364" max="4608" width="9" style="33"/>
    <col min="4609" max="4609" width="5.25" style="33" customWidth="1"/>
    <col min="4610" max="4610" width="8.5" style="33" customWidth="1"/>
    <col min="4611" max="4611" width="9.25" style="33" customWidth="1"/>
    <col min="4612" max="4612" width="5.625" style="33" customWidth="1"/>
    <col min="4613" max="4613" width="24.625" style="33" customWidth="1"/>
    <col min="4614" max="4614" width="13.375" style="33" customWidth="1"/>
    <col min="4615" max="4615" width="14.875" style="33" customWidth="1"/>
    <col min="4616" max="4616" width="13.5" style="33" customWidth="1"/>
    <col min="4617" max="4617" width="12.625" style="33" customWidth="1"/>
    <col min="4618" max="4618" width="89.5" style="33" customWidth="1"/>
    <col min="4619" max="4619" width="15" style="33" customWidth="1"/>
    <col min="4620" max="4864" width="9" style="33"/>
    <col min="4865" max="4865" width="5.25" style="33" customWidth="1"/>
    <col min="4866" max="4866" width="8.5" style="33" customWidth="1"/>
    <col min="4867" max="4867" width="9.25" style="33" customWidth="1"/>
    <col min="4868" max="4868" width="5.625" style="33" customWidth="1"/>
    <col min="4869" max="4869" width="24.625" style="33" customWidth="1"/>
    <col min="4870" max="4870" width="13.375" style="33" customWidth="1"/>
    <col min="4871" max="4871" width="14.875" style="33" customWidth="1"/>
    <col min="4872" max="4872" width="13.5" style="33" customWidth="1"/>
    <col min="4873" max="4873" width="12.625" style="33" customWidth="1"/>
    <col min="4874" max="4874" width="89.5" style="33" customWidth="1"/>
    <col min="4875" max="4875" width="15" style="33" customWidth="1"/>
    <col min="4876" max="5120" width="9" style="33"/>
    <col min="5121" max="5121" width="5.25" style="33" customWidth="1"/>
    <col min="5122" max="5122" width="8.5" style="33" customWidth="1"/>
    <col min="5123" max="5123" width="9.25" style="33" customWidth="1"/>
    <col min="5124" max="5124" width="5.625" style="33" customWidth="1"/>
    <col min="5125" max="5125" width="24.625" style="33" customWidth="1"/>
    <col min="5126" max="5126" width="13.375" style="33" customWidth="1"/>
    <col min="5127" max="5127" width="14.875" style="33" customWidth="1"/>
    <col min="5128" max="5128" width="13.5" style="33" customWidth="1"/>
    <col min="5129" max="5129" width="12.625" style="33" customWidth="1"/>
    <col min="5130" max="5130" width="89.5" style="33" customWidth="1"/>
    <col min="5131" max="5131" width="15" style="33" customWidth="1"/>
    <col min="5132" max="5376" width="9" style="33"/>
    <col min="5377" max="5377" width="5.25" style="33" customWidth="1"/>
    <col min="5378" max="5378" width="8.5" style="33" customWidth="1"/>
    <col min="5379" max="5379" width="9.25" style="33" customWidth="1"/>
    <col min="5380" max="5380" width="5.625" style="33" customWidth="1"/>
    <col min="5381" max="5381" width="24.625" style="33" customWidth="1"/>
    <col min="5382" max="5382" width="13.375" style="33" customWidth="1"/>
    <col min="5383" max="5383" width="14.875" style="33" customWidth="1"/>
    <col min="5384" max="5384" width="13.5" style="33" customWidth="1"/>
    <col min="5385" max="5385" width="12.625" style="33" customWidth="1"/>
    <col min="5386" max="5386" width="89.5" style="33" customWidth="1"/>
    <col min="5387" max="5387" width="15" style="33" customWidth="1"/>
    <col min="5388" max="5632" width="9" style="33"/>
    <col min="5633" max="5633" width="5.25" style="33" customWidth="1"/>
    <col min="5634" max="5634" width="8.5" style="33" customWidth="1"/>
    <col min="5635" max="5635" width="9.25" style="33" customWidth="1"/>
    <col min="5636" max="5636" width="5.625" style="33" customWidth="1"/>
    <col min="5637" max="5637" width="24.625" style="33" customWidth="1"/>
    <col min="5638" max="5638" width="13.375" style="33" customWidth="1"/>
    <col min="5639" max="5639" width="14.875" style="33" customWidth="1"/>
    <col min="5640" max="5640" width="13.5" style="33" customWidth="1"/>
    <col min="5641" max="5641" width="12.625" style="33" customWidth="1"/>
    <col min="5642" max="5642" width="89.5" style="33" customWidth="1"/>
    <col min="5643" max="5643" width="15" style="33" customWidth="1"/>
    <col min="5644" max="5888" width="9" style="33"/>
    <col min="5889" max="5889" width="5.25" style="33" customWidth="1"/>
    <col min="5890" max="5890" width="8.5" style="33" customWidth="1"/>
    <col min="5891" max="5891" width="9.25" style="33" customWidth="1"/>
    <col min="5892" max="5892" width="5.625" style="33" customWidth="1"/>
    <col min="5893" max="5893" width="24.625" style="33" customWidth="1"/>
    <col min="5894" max="5894" width="13.375" style="33" customWidth="1"/>
    <col min="5895" max="5895" width="14.875" style="33" customWidth="1"/>
    <col min="5896" max="5896" width="13.5" style="33" customWidth="1"/>
    <col min="5897" max="5897" width="12.625" style="33" customWidth="1"/>
    <col min="5898" max="5898" width="89.5" style="33" customWidth="1"/>
    <col min="5899" max="5899" width="15" style="33" customWidth="1"/>
    <col min="5900" max="6144" width="9" style="33"/>
    <col min="6145" max="6145" width="5.25" style="33" customWidth="1"/>
    <col min="6146" max="6146" width="8.5" style="33" customWidth="1"/>
    <col min="6147" max="6147" width="9.25" style="33" customWidth="1"/>
    <col min="6148" max="6148" width="5.625" style="33" customWidth="1"/>
    <col min="6149" max="6149" width="24.625" style="33" customWidth="1"/>
    <col min="6150" max="6150" width="13.375" style="33" customWidth="1"/>
    <col min="6151" max="6151" width="14.875" style="33" customWidth="1"/>
    <col min="6152" max="6152" width="13.5" style="33" customWidth="1"/>
    <col min="6153" max="6153" width="12.625" style="33" customWidth="1"/>
    <col min="6154" max="6154" width="89.5" style="33" customWidth="1"/>
    <col min="6155" max="6155" width="15" style="33" customWidth="1"/>
    <col min="6156" max="6400" width="9" style="33"/>
    <col min="6401" max="6401" width="5.25" style="33" customWidth="1"/>
    <col min="6402" max="6402" width="8.5" style="33" customWidth="1"/>
    <col min="6403" max="6403" width="9.25" style="33" customWidth="1"/>
    <col min="6404" max="6404" width="5.625" style="33" customWidth="1"/>
    <col min="6405" max="6405" width="24.625" style="33" customWidth="1"/>
    <col min="6406" max="6406" width="13.375" style="33" customWidth="1"/>
    <col min="6407" max="6407" width="14.875" style="33" customWidth="1"/>
    <col min="6408" max="6408" width="13.5" style="33" customWidth="1"/>
    <col min="6409" max="6409" width="12.625" style="33" customWidth="1"/>
    <col min="6410" max="6410" width="89.5" style="33" customWidth="1"/>
    <col min="6411" max="6411" width="15" style="33" customWidth="1"/>
    <col min="6412" max="6656" width="9" style="33"/>
    <col min="6657" max="6657" width="5.25" style="33" customWidth="1"/>
    <col min="6658" max="6658" width="8.5" style="33" customWidth="1"/>
    <col min="6659" max="6659" width="9.25" style="33" customWidth="1"/>
    <col min="6660" max="6660" width="5.625" style="33" customWidth="1"/>
    <col min="6661" max="6661" width="24.625" style="33" customWidth="1"/>
    <col min="6662" max="6662" width="13.375" style="33" customWidth="1"/>
    <col min="6663" max="6663" width="14.875" style="33" customWidth="1"/>
    <col min="6664" max="6664" width="13.5" style="33" customWidth="1"/>
    <col min="6665" max="6665" width="12.625" style="33" customWidth="1"/>
    <col min="6666" max="6666" width="89.5" style="33" customWidth="1"/>
    <col min="6667" max="6667" width="15" style="33" customWidth="1"/>
    <col min="6668" max="6912" width="9" style="33"/>
    <col min="6913" max="6913" width="5.25" style="33" customWidth="1"/>
    <col min="6914" max="6914" width="8.5" style="33" customWidth="1"/>
    <col min="6915" max="6915" width="9.25" style="33" customWidth="1"/>
    <col min="6916" max="6916" width="5.625" style="33" customWidth="1"/>
    <col min="6917" max="6917" width="24.625" style="33" customWidth="1"/>
    <col min="6918" max="6918" width="13.375" style="33" customWidth="1"/>
    <col min="6919" max="6919" width="14.875" style="33" customWidth="1"/>
    <col min="6920" max="6920" width="13.5" style="33" customWidth="1"/>
    <col min="6921" max="6921" width="12.625" style="33" customWidth="1"/>
    <col min="6922" max="6922" width="89.5" style="33" customWidth="1"/>
    <col min="6923" max="6923" width="15" style="33" customWidth="1"/>
    <col min="6924" max="7168" width="9" style="33"/>
    <col min="7169" max="7169" width="5.25" style="33" customWidth="1"/>
    <col min="7170" max="7170" width="8.5" style="33" customWidth="1"/>
    <col min="7171" max="7171" width="9.25" style="33" customWidth="1"/>
    <col min="7172" max="7172" width="5.625" style="33" customWidth="1"/>
    <col min="7173" max="7173" width="24.625" style="33" customWidth="1"/>
    <col min="7174" max="7174" width="13.375" style="33" customWidth="1"/>
    <col min="7175" max="7175" width="14.875" style="33" customWidth="1"/>
    <col min="7176" max="7176" width="13.5" style="33" customWidth="1"/>
    <col min="7177" max="7177" width="12.625" style="33" customWidth="1"/>
    <col min="7178" max="7178" width="89.5" style="33" customWidth="1"/>
    <col min="7179" max="7179" width="15" style="33" customWidth="1"/>
    <col min="7180" max="7424" width="9" style="33"/>
    <col min="7425" max="7425" width="5.25" style="33" customWidth="1"/>
    <col min="7426" max="7426" width="8.5" style="33" customWidth="1"/>
    <col min="7427" max="7427" width="9.25" style="33" customWidth="1"/>
    <col min="7428" max="7428" width="5.625" style="33" customWidth="1"/>
    <col min="7429" max="7429" width="24.625" style="33" customWidth="1"/>
    <col min="7430" max="7430" width="13.375" style="33" customWidth="1"/>
    <col min="7431" max="7431" width="14.875" style="33" customWidth="1"/>
    <col min="7432" max="7432" width="13.5" style="33" customWidth="1"/>
    <col min="7433" max="7433" width="12.625" style="33" customWidth="1"/>
    <col min="7434" max="7434" width="89.5" style="33" customWidth="1"/>
    <col min="7435" max="7435" width="15" style="33" customWidth="1"/>
    <col min="7436" max="7680" width="9" style="33"/>
    <col min="7681" max="7681" width="5.25" style="33" customWidth="1"/>
    <col min="7682" max="7682" width="8.5" style="33" customWidth="1"/>
    <col min="7683" max="7683" width="9.25" style="33" customWidth="1"/>
    <col min="7684" max="7684" width="5.625" style="33" customWidth="1"/>
    <col min="7685" max="7685" width="24.625" style="33" customWidth="1"/>
    <col min="7686" max="7686" width="13.375" style="33" customWidth="1"/>
    <col min="7687" max="7687" width="14.875" style="33" customWidth="1"/>
    <col min="7688" max="7688" width="13.5" style="33" customWidth="1"/>
    <col min="7689" max="7689" width="12.625" style="33" customWidth="1"/>
    <col min="7690" max="7690" width="89.5" style="33" customWidth="1"/>
    <col min="7691" max="7691" width="15" style="33" customWidth="1"/>
    <col min="7692" max="7936" width="9" style="33"/>
    <col min="7937" max="7937" width="5.25" style="33" customWidth="1"/>
    <col min="7938" max="7938" width="8.5" style="33" customWidth="1"/>
    <col min="7939" max="7939" width="9.25" style="33" customWidth="1"/>
    <col min="7940" max="7940" width="5.625" style="33" customWidth="1"/>
    <col min="7941" max="7941" width="24.625" style="33" customWidth="1"/>
    <col min="7942" max="7942" width="13.375" style="33" customWidth="1"/>
    <col min="7943" max="7943" width="14.875" style="33" customWidth="1"/>
    <col min="7944" max="7944" width="13.5" style="33" customWidth="1"/>
    <col min="7945" max="7945" width="12.625" style="33" customWidth="1"/>
    <col min="7946" max="7946" width="89.5" style="33" customWidth="1"/>
    <col min="7947" max="7947" width="15" style="33" customWidth="1"/>
    <col min="7948" max="8192" width="9" style="33"/>
    <col min="8193" max="8193" width="5.25" style="33" customWidth="1"/>
    <col min="8194" max="8194" width="8.5" style="33" customWidth="1"/>
    <col min="8195" max="8195" width="9.25" style="33" customWidth="1"/>
    <col min="8196" max="8196" width="5.625" style="33" customWidth="1"/>
    <col min="8197" max="8197" width="24.625" style="33" customWidth="1"/>
    <col min="8198" max="8198" width="13.375" style="33" customWidth="1"/>
    <col min="8199" max="8199" width="14.875" style="33" customWidth="1"/>
    <col min="8200" max="8200" width="13.5" style="33" customWidth="1"/>
    <col min="8201" max="8201" width="12.625" style="33" customWidth="1"/>
    <col min="8202" max="8202" width="89.5" style="33" customWidth="1"/>
    <col min="8203" max="8203" width="15" style="33" customWidth="1"/>
    <col min="8204" max="8448" width="9" style="33"/>
    <col min="8449" max="8449" width="5.25" style="33" customWidth="1"/>
    <col min="8450" max="8450" width="8.5" style="33" customWidth="1"/>
    <col min="8451" max="8451" width="9.25" style="33" customWidth="1"/>
    <col min="8452" max="8452" width="5.625" style="33" customWidth="1"/>
    <col min="8453" max="8453" width="24.625" style="33" customWidth="1"/>
    <col min="8454" max="8454" width="13.375" style="33" customWidth="1"/>
    <col min="8455" max="8455" width="14.875" style="33" customWidth="1"/>
    <col min="8456" max="8456" width="13.5" style="33" customWidth="1"/>
    <col min="8457" max="8457" width="12.625" style="33" customWidth="1"/>
    <col min="8458" max="8458" width="89.5" style="33" customWidth="1"/>
    <col min="8459" max="8459" width="15" style="33" customWidth="1"/>
    <col min="8460" max="8704" width="9" style="33"/>
    <col min="8705" max="8705" width="5.25" style="33" customWidth="1"/>
    <col min="8706" max="8706" width="8.5" style="33" customWidth="1"/>
    <col min="8707" max="8707" width="9.25" style="33" customWidth="1"/>
    <col min="8708" max="8708" width="5.625" style="33" customWidth="1"/>
    <col min="8709" max="8709" width="24.625" style="33" customWidth="1"/>
    <col min="8710" max="8710" width="13.375" style="33" customWidth="1"/>
    <col min="8711" max="8711" width="14.875" style="33" customWidth="1"/>
    <col min="8712" max="8712" width="13.5" style="33" customWidth="1"/>
    <col min="8713" max="8713" width="12.625" style="33" customWidth="1"/>
    <col min="8714" max="8714" width="89.5" style="33" customWidth="1"/>
    <col min="8715" max="8715" width="15" style="33" customWidth="1"/>
    <col min="8716" max="8960" width="9" style="33"/>
    <col min="8961" max="8961" width="5.25" style="33" customWidth="1"/>
    <col min="8962" max="8962" width="8.5" style="33" customWidth="1"/>
    <col min="8963" max="8963" width="9.25" style="33" customWidth="1"/>
    <col min="8964" max="8964" width="5.625" style="33" customWidth="1"/>
    <col min="8965" max="8965" width="24.625" style="33" customWidth="1"/>
    <col min="8966" max="8966" width="13.375" style="33" customWidth="1"/>
    <col min="8967" max="8967" width="14.875" style="33" customWidth="1"/>
    <col min="8968" max="8968" width="13.5" style="33" customWidth="1"/>
    <col min="8969" max="8969" width="12.625" style="33" customWidth="1"/>
    <col min="8970" max="8970" width="89.5" style="33" customWidth="1"/>
    <col min="8971" max="8971" width="15" style="33" customWidth="1"/>
    <col min="8972" max="9216" width="9" style="33"/>
    <col min="9217" max="9217" width="5.25" style="33" customWidth="1"/>
    <col min="9218" max="9218" width="8.5" style="33" customWidth="1"/>
    <col min="9219" max="9219" width="9.25" style="33" customWidth="1"/>
    <col min="9220" max="9220" width="5.625" style="33" customWidth="1"/>
    <col min="9221" max="9221" width="24.625" style="33" customWidth="1"/>
    <col min="9222" max="9222" width="13.375" style="33" customWidth="1"/>
    <col min="9223" max="9223" width="14.875" style="33" customWidth="1"/>
    <col min="9224" max="9224" width="13.5" style="33" customWidth="1"/>
    <col min="9225" max="9225" width="12.625" style="33" customWidth="1"/>
    <col min="9226" max="9226" width="89.5" style="33" customWidth="1"/>
    <col min="9227" max="9227" width="15" style="33" customWidth="1"/>
    <col min="9228" max="9472" width="9" style="33"/>
    <col min="9473" max="9473" width="5.25" style="33" customWidth="1"/>
    <col min="9474" max="9474" width="8.5" style="33" customWidth="1"/>
    <col min="9475" max="9475" width="9.25" style="33" customWidth="1"/>
    <col min="9476" max="9476" width="5.625" style="33" customWidth="1"/>
    <col min="9477" max="9477" width="24.625" style="33" customWidth="1"/>
    <col min="9478" max="9478" width="13.375" style="33" customWidth="1"/>
    <col min="9479" max="9479" width="14.875" style="33" customWidth="1"/>
    <col min="9480" max="9480" width="13.5" style="33" customWidth="1"/>
    <col min="9481" max="9481" width="12.625" style="33" customWidth="1"/>
    <col min="9482" max="9482" width="89.5" style="33" customWidth="1"/>
    <col min="9483" max="9483" width="15" style="33" customWidth="1"/>
    <col min="9484" max="9728" width="9" style="33"/>
    <col min="9729" max="9729" width="5.25" style="33" customWidth="1"/>
    <col min="9730" max="9730" width="8.5" style="33" customWidth="1"/>
    <col min="9731" max="9731" width="9.25" style="33" customWidth="1"/>
    <col min="9732" max="9732" width="5.625" style="33" customWidth="1"/>
    <col min="9733" max="9733" width="24.625" style="33" customWidth="1"/>
    <col min="9734" max="9734" width="13.375" style="33" customWidth="1"/>
    <col min="9735" max="9735" width="14.875" style="33" customWidth="1"/>
    <col min="9736" max="9736" width="13.5" style="33" customWidth="1"/>
    <col min="9737" max="9737" width="12.625" style="33" customWidth="1"/>
    <col min="9738" max="9738" width="89.5" style="33" customWidth="1"/>
    <col min="9739" max="9739" width="15" style="33" customWidth="1"/>
    <col min="9740" max="9984" width="9" style="33"/>
    <col min="9985" max="9985" width="5.25" style="33" customWidth="1"/>
    <col min="9986" max="9986" width="8.5" style="33" customWidth="1"/>
    <col min="9987" max="9987" width="9.25" style="33" customWidth="1"/>
    <col min="9988" max="9988" width="5.625" style="33" customWidth="1"/>
    <col min="9989" max="9989" width="24.625" style="33" customWidth="1"/>
    <col min="9990" max="9990" width="13.375" style="33" customWidth="1"/>
    <col min="9991" max="9991" width="14.875" style="33" customWidth="1"/>
    <col min="9992" max="9992" width="13.5" style="33" customWidth="1"/>
    <col min="9993" max="9993" width="12.625" style="33" customWidth="1"/>
    <col min="9994" max="9994" width="89.5" style="33" customWidth="1"/>
    <col min="9995" max="9995" width="15" style="33" customWidth="1"/>
    <col min="9996" max="10240" width="9" style="33"/>
    <col min="10241" max="10241" width="5.25" style="33" customWidth="1"/>
    <col min="10242" max="10242" width="8.5" style="33" customWidth="1"/>
    <col min="10243" max="10243" width="9.25" style="33" customWidth="1"/>
    <col min="10244" max="10244" width="5.625" style="33" customWidth="1"/>
    <col min="10245" max="10245" width="24.625" style="33" customWidth="1"/>
    <col min="10246" max="10246" width="13.375" style="33" customWidth="1"/>
    <col min="10247" max="10247" width="14.875" style="33" customWidth="1"/>
    <col min="10248" max="10248" width="13.5" style="33" customWidth="1"/>
    <col min="10249" max="10249" width="12.625" style="33" customWidth="1"/>
    <col min="10250" max="10250" width="89.5" style="33" customWidth="1"/>
    <col min="10251" max="10251" width="15" style="33" customWidth="1"/>
    <col min="10252" max="10496" width="9" style="33"/>
    <col min="10497" max="10497" width="5.25" style="33" customWidth="1"/>
    <col min="10498" max="10498" width="8.5" style="33" customWidth="1"/>
    <col min="10499" max="10499" width="9.25" style="33" customWidth="1"/>
    <col min="10500" max="10500" width="5.625" style="33" customWidth="1"/>
    <col min="10501" max="10501" width="24.625" style="33" customWidth="1"/>
    <col min="10502" max="10502" width="13.375" style="33" customWidth="1"/>
    <col min="10503" max="10503" width="14.875" style="33" customWidth="1"/>
    <col min="10504" max="10504" width="13.5" style="33" customWidth="1"/>
    <col min="10505" max="10505" width="12.625" style="33" customWidth="1"/>
    <col min="10506" max="10506" width="89.5" style="33" customWidth="1"/>
    <col min="10507" max="10507" width="15" style="33" customWidth="1"/>
    <col min="10508" max="10752" width="9" style="33"/>
    <col min="10753" max="10753" width="5.25" style="33" customWidth="1"/>
    <col min="10754" max="10754" width="8.5" style="33" customWidth="1"/>
    <col min="10755" max="10755" width="9.25" style="33" customWidth="1"/>
    <col min="10756" max="10756" width="5.625" style="33" customWidth="1"/>
    <col min="10757" max="10757" width="24.625" style="33" customWidth="1"/>
    <col min="10758" max="10758" width="13.375" style="33" customWidth="1"/>
    <col min="10759" max="10759" width="14.875" style="33" customWidth="1"/>
    <col min="10760" max="10760" width="13.5" style="33" customWidth="1"/>
    <col min="10761" max="10761" width="12.625" style="33" customWidth="1"/>
    <col min="10762" max="10762" width="89.5" style="33" customWidth="1"/>
    <col min="10763" max="10763" width="15" style="33" customWidth="1"/>
    <col min="10764" max="11008" width="9" style="33"/>
    <col min="11009" max="11009" width="5.25" style="33" customWidth="1"/>
    <col min="11010" max="11010" width="8.5" style="33" customWidth="1"/>
    <col min="11011" max="11011" width="9.25" style="33" customWidth="1"/>
    <col min="11012" max="11012" width="5.625" style="33" customWidth="1"/>
    <col min="11013" max="11013" width="24.625" style="33" customWidth="1"/>
    <col min="11014" max="11014" width="13.375" style="33" customWidth="1"/>
    <col min="11015" max="11015" width="14.875" style="33" customWidth="1"/>
    <col min="11016" max="11016" width="13.5" style="33" customWidth="1"/>
    <col min="11017" max="11017" width="12.625" style="33" customWidth="1"/>
    <col min="11018" max="11018" width="89.5" style="33" customWidth="1"/>
    <col min="11019" max="11019" width="15" style="33" customWidth="1"/>
    <col min="11020" max="11264" width="9" style="33"/>
    <col min="11265" max="11265" width="5.25" style="33" customWidth="1"/>
    <col min="11266" max="11266" width="8.5" style="33" customWidth="1"/>
    <col min="11267" max="11267" width="9.25" style="33" customWidth="1"/>
    <col min="11268" max="11268" width="5.625" style="33" customWidth="1"/>
    <col min="11269" max="11269" width="24.625" style="33" customWidth="1"/>
    <col min="11270" max="11270" width="13.375" style="33" customWidth="1"/>
    <col min="11271" max="11271" width="14.875" style="33" customWidth="1"/>
    <col min="11272" max="11272" width="13.5" style="33" customWidth="1"/>
    <col min="11273" max="11273" width="12.625" style="33" customWidth="1"/>
    <col min="11274" max="11274" width="89.5" style="33" customWidth="1"/>
    <col min="11275" max="11275" width="15" style="33" customWidth="1"/>
    <col min="11276" max="11520" width="9" style="33"/>
    <col min="11521" max="11521" width="5.25" style="33" customWidth="1"/>
    <col min="11522" max="11522" width="8.5" style="33" customWidth="1"/>
    <col min="11523" max="11523" width="9.25" style="33" customWidth="1"/>
    <col min="11524" max="11524" width="5.625" style="33" customWidth="1"/>
    <col min="11525" max="11525" width="24.625" style="33" customWidth="1"/>
    <col min="11526" max="11526" width="13.375" style="33" customWidth="1"/>
    <col min="11527" max="11527" width="14.875" style="33" customWidth="1"/>
    <col min="11528" max="11528" width="13.5" style="33" customWidth="1"/>
    <col min="11529" max="11529" width="12.625" style="33" customWidth="1"/>
    <col min="11530" max="11530" width="89.5" style="33" customWidth="1"/>
    <col min="11531" max="11531" width="15" style="33" customWidth="1"/>
    <col min="11532" max="11776" width="9" style="33"/>
    <col min="11777" max="11777" width="5.25" style="33" customWidth="1"/>
    <col min="11778" max="11778" width="8.5" style="33" customWidth="1"/>
    <col min="11779" max="11779" width="9.25" style="33" customWidth="1"/>
    <col min="11780" max="11780" width="5.625" style="33" customWidth="1"/>
    <col min="11781" max="11781" width="24.625" style="33" customWidth="1"/>
    <col min="11782" max="11782" width="13.375" style="33" customWidth="1"/>
    <col min="11783" max="11783" width="14.875" style="33" customWidth="1"/>
    <col min="11784" max="11784" width="13.5" style="33" customWidth="1"/>
    <col min="11785" max="11785" width="12.625" style="33" customWidth="1"/>
    <col min="11786" max="11786" width="89.5" style="33" customWidth="1"/>
    <col min="11787" max="11787" width="15" style="33" customWidth="1"/>
    <col min="11788" max="12032" width="9" style="33"/>
    <col min="12033" max="12033" width="5.25" style="33" customWidth="1"/>
    <col min="12034" max="12034" width="8.5" style="33" customWidth="1"/>
    <col min="12035" max="12035" width="9.25" style="33" customWidth="1"/>
    <col min="12036" max="12036" width="5.625" style="33" customWidth="1"/>
    <col min="12037" max="12037" width="24.625" style="33" customWidth="1"/>
    <col min="12038" max="12038" width="13.375" style="33" customWidth="1"/>
    <col min="12039" max="12039" width="14.875" style="33" customWidth="1"/>
    <col min="12040" max="12040" width="13.5" style="33" customWidth="1"/>
    <col min="12041" max="12041" width="12.625" style="33" customWidth="1"/>
    <col min="12042" max="12042" width="89.5" style="33" customWidth="1"/>
    <col min="12043" max="12043" width="15" style="33" customWidth="1"/>
    <col min="12044" max="12288" width="9" style="33"/>
    <col min="12289" max="12289" width="5.25" style="33" customWidth="1"/>
    <col min="12290" max="12290" width="8.5" style="33" customWidth="1"/>
    <col min="12291" max="12291" width="9.25" style="33" customWidth="1"/>
    <col min="12292" max="12292" width="5.625" style="33" customWidth="1"/>
    <col min="12293" max="12293" width="24.625" style="33" customWidth="1"/>
    <col min="12294" max="12294" width="13.375" style="33" customWidth="1"/>
    <col min="12295" max="12295" width="14.875" style="33" customWidth="1"/>
    <col min="12296" max="12296" width="13.5" style="33" customWidth="1"/>
    <col min="12297" max="12297" width="12.625" style="33" customWidth="1"/>
    <col min="12298" max="12298" width="89.5" style="33" customWidth="1"/>
    <col min="12299" max="12299" width="15" style="33" customWidth="1"/>
    <col min="12300" max="12544" width="9" style="33"/>
    <col min="12545" max="12545" width="5.25" style="33" customWidth="1"/>
    <col min="12546" max="12546" width="8.5" style="33" customWidth="1"/>
    <col min="12547" max="12547" width="9.25" style="33" customWidth="1"/>
    <col min="12548" max="12548" width="5.625" style="33" customWidth="1"/>
    <col min="12549" max="12549" width="24.625" style="33" customWidth="1"/>
    <col min="12550" max="12550" width="13.375" style="33" customWidth="1"/>
    <col min="12551" max="12551" width="14.875" style="33" customWidth="1"/>
    <col min="12552" max="12552" width="13.5" style="33" customWidth="1"/>
    <col min="12553" max="12553" width="12.625" style="33" customWidth="1"/>
    <col min="12554" max="12554" width="89.5" style="33" customWidth="1"/>
    <col min="12555" max="12555" width="15" style="33" customWidth="1"/>
    <col min="12556" max="12800" width="9" style="33"/>
    <col min="12801" max="12801" width="5.25" style="33" customWidth="1"/>
    <col min="12802" max="12802" width="8.5" style="33" customWidth="1"/>
    <col min="12803" max="12803" width="9.25" style="33" customWidth="1"/>
    <col min="12804" max="12804" width="5.625" style="33" customWidth="1"/>
    <col min="12805" max="12805" width="24.625" style="33" customWidth="1"/>
    <col min="12806" max="12806" width="13.375" style="33" customWidth="1"/>
    <col min="12807" max="12807" width="14.875" style="33" customWidth="1"/>
    <col min="12808" max="12808" width="13.5" style="33" customWidth="1"/>
    <col min="12809" max="12809" width="12.625" style="33" customWidth="1"/>
    <col min="12810" max="12810" width="89.5" style="33" customWidth="1"/>
    <col min="12811" max="12811" width="15" style="33" customWidth="1"/>
    <col min="12812" max="13056" width="9" style="33"/>
    <col min="13057" max="13057" width="5.25" style="33" customWidth="1"/>
    <col min="13058" max="13058" width="8.5" style="33" customWidth="1"/>
    <col min="13059" max="13059" width="9.25" style="33" customWidth="1"/>
    <col min="13060" max="13060" width="5.625" style="33" customWidth="1"/>
    <col min="13061" max="13061" width="24.625" style="33" customWidth="1"/>
    <col min="13062" max="13062" width="13.375" style="33" customWidth="1"/>
    <col min="13063" max="13063" width="14.875" style="33" customWidth="1"/>
    <col min="13064" max="13064" width="13.5" style="33" customWidth="1"/>
    <col min="13065" max="13065" width="12.625" style="33" customWidth="1"/>
    <col min="13066" max="13066" width="89.5" style="33" customWidth="1"/>
    <col min="13067" max="13067" width="15" style="33" customWidth="1"/>
    <col min="13068" max="13312" width="9" style="33"/>
    <col min="13313" max="13313" width="5.25" style="33" customWidth="1"/>
    <col min="13314" max="13314" width="8.5" style="33" customWidth="1"/>
    <col min="13315" max="13315" width="9.25" style="33" customWidth="1"/>
    <col min="13316" max="13316" width="5.625" style="33" customWidth="1"/>
    <col min="13317" max="13317" width="24.625" style="33" customWidth="1"/>
    <col min="13318" max="13318" width="13.375" style="33" customWidth="1"/>
    <col min="13319" max="13319" width="14.875" style="33" customWidth="1"/>
    <col min="13320" max="13320" width="13.5" style="33" customWidth="1"/>
    <col min="13321" max="13321" width="12.625" style="33" customWidth="1"/>
    <col min="13322" max="13322" width="89.5" style="33" customWidth="1"/>
    <col min="13323" max="13323" width="15" style="33" customWidth="1"/>
    <col min="13324" max="13568" width="9" style="33"/>
    <col min="13569" max="13569" width="5.25" style="33" customWidth="1"/>
    <col min="13570" max="13570" width="8.5" style="33" customWidth="1"/>
    <col min="13571" max="13571" width="9.25" style="33" customWidth="1"/>
    <col min="13572" max="13572" width="5.625" style="33" customWidth="1"/>
    <col min="13573" max="13573" width="24.625" style="33" customWidth="1"/>
    <col min="13574" max="13574" width="13.375" style="33" customWidth="1"/>
    <col min="13575" max="13575" width="14.875" style="33" customWidth="1"/>
    <col min="13576" max="13576" width="13.5" style="33" customWidth="1"/>
    <col min="13577" max="13577" width="12.625" style="33" customWidth="1"/>
    <col min="13578" max="13578" width="89.5" style="33" customWidth="1"/>
    <col min="13579" max="13579" width="15" style="33" customWidth="1"/>
    <col min="13580" max="13824" width="9" style="33"/>
    <col min="13825" max="13825" width="5.25" style="33" customWidth="1"/>
    <col min="13826" max="13826" width="8.5" style="33" customWidth="1"/>
    <col min="13827" max="13827" width="9.25" style="33" customWidth="1"/>
    <col min="13828" max="13828" width="5.625" style="33" customWidth="1"/>
    <col min="13829" max="13829" width="24.625" style="33" customWidth="1"/>
    <col min="13830" max="13830" width="13.375" style="33" customWidth="1"/>
    <col min="13831" max="13831" width="14.875" style="33" customWidth="1"/>
    <col min="13832" max="13832" width="13.5" style="33" customWidth="1"/>
    <col min="13833" max="13833" width="12.625" style="33" customWidth="1"/>
    <col min="13834" max="13834" width="89.5" style="33" customWidth="1"/>
    <col min="13835" max="13835" width="15" style="33" customWidth="1"/>
    <col min="13836" max="14080" width="9" style="33"/>
    <col min="14081" max="14081" width="5.25" style="33" customWidth="1"/>
    <col min="14082" max="14082" width="8.5" style="33" customWidth="1"/>
    <col min="14083" max="14083" width="9.25" style="33" customWidth="1"/>
    <col min="14084" max="14084" width="5.625" style="33" customWidth="1"/>
    <col min="14085" max="14085" width="24.625" style="33" customWidth="1"/>
    <col min="14086" max="14086" width="13.375" style="33" customWidth="1"/>
    <col min="14087" max="14087" width="14.875" style="33" customWidth="1"/>
    <col min="14088" max="14088" width="13.5" style="33" customWidth="1"/>
    <col min="14089" max="14089" width="12.625" style="33" customWidth="1"/>
    <col min="14090" max="14090" width="89.5" style="33" customWidth="1"/>
    <col min="14091" max="14091" width="15" style="33" customWidth="1"/>
    <col min="14092" max="14336" width="9" style="33"/>
    <col min="14337" max="14337" width="5.25" style="33" customWidth="1"/>
    <col min="14338" max="14338" width="8.5" style="33" customWidth="1"/>
    <col min="14339" max="14339" width="9.25" style="33" customWidth="1"/>
    <col min="14340" max="14340" width="5.625" style="33" customWidth="1"/>
    <col min="14341" max="14341" width="24.625" style="33" customWidth="1"/>
    <col min="14342" max="14342" width="13.375" style="33" customWidth="1"/>
    <col min="14343" max="14343" width="14.875" style="33" customWidth="1"/>
    <col min="14344" max="14344" width="13.5" style="33" customWidth="1"/>
    <col min="14345" max="14345" width="12.625" style="33" customWidth="1"/>
    <col min="14346" max="14346" width="89.5" style="33" customWidth="1"/>
    <col min="14347" max="14347" width="15" style="33" customWidth="1"/>
    <col min="14348" max="14592" width="9" style="33"/>
    <col min="14593" max="14593" width="5.25" style="33" customWidth="1"/>
    <col min="14594" max="14594" width="8.5" style="33" customWidth="1"/>
    <col min="14595" max="14595" width="9.25" style="33" customWidth="1"/>
    <col min="14596" max="14596" width="5.625" style="33" customWidth="1"/>
    <col min="14597" max="14597" width="24.625" style="33" customWidth="1"/>
    <col min="14598" max="14598" width="13.375" style="33" customWidth="1"/>
    <col min="14599" max="14599" width="14.875" style="33" customWidth="1"/>
    <col min="14600" max="14600" width="13.5" style="33" customWidth="1"/>
    <col min="14601" max="14601" width="12.625" style="33" customWidth="1"/>
    <col min="14602" max="14602" width="89.5" style="33" customWidth="1"/>
    <col min="14603" max="14603" width="15" style="33" customWidth="1"/>
    <col min="14604" max="14848" width="9" style="33"/>
    <col min="14849" max="14849" width="5.25" style="33" customWidth="1"/>
    <col min="14850" max="14850" width="8.5" style="33" customWidth="1"/>
    <col min="14851" max="14851" width="9.25" style="33" customWidth="1"/>
    <col min="14852" max="14852" width="5.625" style="33" customWidth="1"/>
    <col min="14853" max="14853" width="24.625" style="33" customWidth="1"/>
    <col min="14854" max="14854" width="13.375" style="33" customWidth="1"/>
    <col min="14855" max="14855" width="14.875" style="33" customWidth="1"/>
    <col min="14856" max="14856" width="13.5" style="33" customWidth="1"/>
    <col min="14857" max="14857" width="12.625" style="33" customWidth="1"/>
    <col min="14858" max="14858" width="89.5" style="33" customWidth="1"/>
    <col min="14859" max="14859" width="15" style="33" customWidth="1"/>
    <col min="14860" max="15104" width="9" style="33"/>
    <col min="15105" max="15105" width="5.25" style="33" customWidth="1"/>
    <col min="15106" max="15106" width="8.5" style="33" customWidth="1"/>
    <col min="15107" max="15107" width="9.25" style="33" customWidth="1"/>
    <col min="15108" max="15108" width="5.625" style="33" customWidth="1"/>
    <col min="15109" max="15109" width="24.625" style="33" customWidth="1"/>
    <col min="15110" max="15110" width="13.375" style="33" customWidth="1"/>
    <col min="15111" max="15111" width="14.875" style="33" customWidth="1"/>
    <col min="15112" max="15112" width="13.5" style="33" customWidth="1"/>
    <col min="15113" max="15113" width="12.625" style="33" customWidth="1"/>
    <col min="15114" max="15114" width="89.5" style="33" customWidth="1"/>
    <col min="15115" max="15115" width="15" style="33" customWidth="1"/>
    <col min="15116" max="15360" width="9" style="33"/>
    <col min="15361" max="15361" width="5.25" style="33" customWidth="1"/>
    <col min="15362" max="15362" width="8.5" style="33" customWidth="1"/>
    <col min="15363" max="15363" width="9.25" style="33" customWidth="1"/>
    <col min="15364" max="15364" width="5.625" style="33" customWidth="1"/>
    <col min="15365" max="15365" width="24.625" style="33" customWidth="1"/>
    <col min="15366" max="15366" width="13.375" style="33" customWidth="1"/>
    <col min="15367" max="15367" width="14.875" style="33" customWidth="1"/>
    <col min="15368" max="15368" width="13.5" style="33" customWidth="1"/>
    <col min="15369" max="15369" width="12.625" style="33" customWidth="1"/>
    <col min="15370" max="15370" width="89.5" style="33" customWidth="1"/>
    <col min="15371" max="15371" width="15" style="33" customWidth="1"/>
    <col min="15372" max="15616" width="9" style="33"/>
    <col min="15617" max="15617" width="5.25" style="33" customWidth="1"/>
    <col min="15618" max="15618" width="8.5" style="33" customWidth="1"/>
    <col min="15619" max="15619" width="9.25" style="33" customWidth="1"/>
    <col min="15620" max="15620" width="5.625" style="33" customWidth="1"/>
    <col min="15621" max="15621" width="24.625" style="33" customWidth="1"/>
    <col min="15622" max="15622" width="13.375" style="33" customWidth="1"/>
    <col min="15623" max="15623" width="14.875" style="33" customWidth="1"/>
    <col min="15624" max="15624" width="13.5" style="33" customWidth="1"/>
    <col min="15625" max="15625" width="12.625" style="33" customWidth="1"/>
    <col min="15626" max="15626" width="89.5" style="33" customWidth="1"/>
    <col min="15627" max="15627" width="15" style="33" customWidth="1"/>
    <col min="15628" max="15872" width="9" style="33"/>
    <col min="15873" max="15873" width="5.25" style="33" customWidth="1"/>
    <col min="15874" max="15874" width="8.5" style="33" customWidth="1"/>
    <col min="15875" max="15875" width="9.25" style="33" customWidth="1"/>
    <col min="15876" max="15876" width="5.625" style="33" customWidth="1"/>
    <col min="15877" max="15877" width="24.625" style="33" customWidth="1"/>
    <col min="15878" max="15878" width="13.375" style="33" customWidth="1"/>
    <col min="15879" max="15879" width="14.875" style="33" customWidth="1"/>
    <col min="15880" max="15880" width="13.5" style="33" customWidth="1"/>
    <col min="15881" max="15881" width="12.625" style="33" customWidth="1"/>
    <col min="15882" max="15882" width="89.5" style="33" customWidth="1"/>
    <col min="15883" max="15883" width="15" style="33" customWidth="1"/>
    <col min="15884" max="16128" width="9" style="33"/>
    <col min="16129" max="16129" width="5.25" style="33" customWidth="1"/>
    <col min="16130" max="16130" width="8.5" style="33" customWidth="1"/>
    <col min="16131" max="16131" width="9.25" style="33" customWidth="1"/>
    <col min="16132" max="16132" width="5.625" style="33" customWidth="1"/>
    <col min="16133" max="16133" width="24.625" style="33" customWidth="1"/>
    <col min="16134" max="16134" width="13.375" style="33" customWidth="1"/>
    <col min="16135" max="16135" width="14.875" style="33" customWidth="1"/>
    <col min="16136" max="16136" width="13.5" style="33" customWidth="1"/>
    <col min="16137" max="16137" width="12.625" style="33" customWidth="1"/>
    <col min="16138" max="16138" width="89.5" style="33" customWidth="1"/>
    <col min="16139" max="16139" width="15" style="33" customWidth="1"/>
    <col min="16140" max="16384" width="9" style="33"/>
  </cols>
  <sheetData>
    <row r="1" spans="1:11" ht="80.099999999999994" customHeight="1">
      <c r="A1" s="94" t="s">
        <v>57</v>
      </c>
      <c r="B1" s="94"/>
      <c r="C1" s="94"/>
      <c r="D1" s="94"/>
      <c r="E1" s="94"/>
      <c r="F1" s="94"/>
      <c r="G1" s="94"/>
      <c r="H1" s="94"/>
      <c r="I1" s="94"/>
      <c r="J1" s="94"/>
      <c r="K1" s="94"/>
    </row>
    <row r="2" spans="1:11" ht="41.45" customHeight="1">
      <c r="A2" s="34"/>
      <c r="B2" s="34"/>
      <c r="C2" s="35"/>
      <c r="D2" s="35"/>
      <c r="E2" s="35"/>
      <c r="F2" s="35"/>
      <c r="G2" s="35"/>
      <c r="H2" s="35"/>
      <c r="I2" s="35"/>
      <c r="J2" s="39"/>
      <c r="K2" s="38"/>
    </row>
    <row r="3" spans="1:11" ht="90" customHeight="1">
      <c r="A3" s="44" t="s">
        <v>12</v>
      </c>
      <c r="B3" s="44" t="s">
        <v>11</v>
      </c>
      <c r="C3" s="44" t="s">
        <v>10</v>
      </c>
      <c r="D3" s="44" t="s">
        <v>9</v>
      </c>
      <c r="E3" s="44" t="s">
        <v>8</v>
      </c>
      <c r="F3" s="40" t="s">
        <v>7</v>
      </c>
      <c r="G3" s="44" t="s">
        <v>6</v>
      </c>
      <c r="H3" s="44" t="s">
        <v>5</v>
      </c>
      <c r="I3" s="44" t="s">
        <v>4</v>
      </c>
      <c r="J3" s="44" t="s">
        <v>3</v>
      </c>
      <c r="K3" s="44" t="s">
        <v>13</v>
      </c>
    </row>
    <row r="4" spans="1:11" ht="408" customHeight="1">
      <c r="A4" s="52">
        <v>1</v>
      </c>
      <c r="B4" s="45" t="s">
        <v>455</v>
      </c>
      <c r="C4" s="46" t="s">
        <v>456</v>
      </c>
      <c r="D4" s="46" t="s">
        <v>28</v>
      </c>
      <c r="E4" s="46" t="s">
        <v>457</v>
      </c>
      <c r="F4" s="50">
        <v>16160000</v>
      </c>
      <c r="G4" s="50">
        <f>F4*0.76</f>
        <v>12281600</v>
      </c>
      <c r="H4" s="50">
        <f>F4*0.24</f>
        <v>3878400</v>
      </c>
      <c r="I4" s="51">
        <v>9120000</v>
      </c>
      <c r="J4" s="54" t="s">
        <v>458</v>
      </c>
      <c r="K4" s="52"/>
    </row>
    <row r="5" spans="1:11" ht="408" customHeight="1">
      <c r="A5" s="106" t="s">
        <v>15</v>
      </c>
      <c r="B5" s="95" t="s">
        <v>455</v>
      </c>
      <c r="C5" s="97" t="s">
        <v>459</v>
      </c>
      <c r="D5" s="97" t="s">
        <v>28</v>
      </c>
      <c r="E5" s="97" t="s">
        <v>460</v>
      </c>
      <c r="F5" s="99">
        <v>6300000</v>
      </c>
      <c r="G5" s="99">
        <f>F5*0.76</f>
        <v>4788000</v>
      </c>
      <c r="H5" s="99">
        <f>F5*0.24</f>
        <v>1512000</v>
      </c>
      <c r="I5" s="101">
        <v>3040000</v>
      </c>
      <c r="J5" s="104" t="s">
        <v>461</v>
      </c>
      <c r="K5" s="106" t="s">
        <v>0</v>
      </c>
    </row>
    <row r="6" spans="1:11" ht="320.10000000000002" customHeight="1">
      <c r="A6" s="107"/>
      <c r="B6" s="109"/>
      <c r="C6" s="110"/>
      <c r="D6" s="110"/>
      <c r="E6" s="110"/>
      <c r="F6" s="112"/>
      <c r="G6" s="112"/>
      <c r="H6" s="112"/>
      <c r="I6" s="113"/>
      <c r="J6" s="118"/>
      <c r="K6" s="107"/>
    </row>
    <row r="7" spans="1:11" ht="156.75" customHeight="1">
      <c r="A7" s="107"/>
      <c r="B7" s="109"/>
      <c r="C7" s="110"/>
      <c r="D7" s="110"/>
      <c r="E7" s="110"/>
      <c r="F7" s="112"/>
      <c r="G7" s="112"/>
      <c r="H7" s="112"/>
      <c r="I7" s="113"/>
      <c r="J7" s="118"/>
      <c r="K7" s="107"/>
    </row>
    <row r="8" spans="1:11" ht="352.5" customHeight="1">
      <c r="A8" s="52" t="s">
        <v>16</v>
      </c>
      <c r="B8" s="45" t="s">
        <v>455</v>
      </c>
      <c r="C8" s="46" t="s">
        <v>462</v>
      </c>
      <c r="D8" s="46" t="s">
        <v>69</v>
      </c>
      <c r="E8" s="46" t="s">
        <v>463</v>
      </c>
      <c r="F8" s="50">
        <v>9110000</v>
      </c>
      <c r="G8" s="50">
        <f>F8*0.76</f>
        <v>6923600</v>
      </c>
      <c r="H8" s="50">
        <f>F8*0.24</f>
        <v>2186400</v>
      </c>
      <c r="I8" s="51">
        <v>0</v>
      </c>
      <c r="J8" s="54" t="s">
        <v>464</v>
      </c>
      <c r="K8" s="52" t="s">
        <v>0</v>
      </c>
    </row>
    <row r="9" spans="1:11" ht="390" customHeight="1">
      <c r="A9" s="106" t="s">
        <v>17</v>
      </c>
      <c r="B9" s="95" t="s">
        <v>467</v>
      </c>
      <c r="C9" s="97" t="s">
        <v>468</v>
      </c>
      <c r="D9" s="97" t="s">
        <v>69</v>
      </c>
      <c r="E9" s="97" t="s">
        <v>469</v>
      </c>
      <c r="F9" s="99">
        <v>5500000</v>
      </c>
      <c r="G9" s="99">
        <f>F9*0.76</f>
        <v>4180000</v>
      </c>
      <c r="H9" s="99">
        <f>F9*0.24</f>
        <v>1320000</v>
      </c>
      <c r="I9" s="101">
        <v>2660000</v>
      </c>
      <c r="J9" s="117" t="s">
        <v>470</v>
      </c>
      <c r="K9" s="106" t="s">
        <v>0</v>
      </c>
    </row>
    <row r="10" spans="1:11" ht="195" customHeight="1">
      <c r="A10" s="107"/>
      <c r="B10" s="109"/>
      <c r="C10" s="110" t="s">
        <v>465</v>
      </c>
      <c r="D10" s="110" t="s">
        <v>28</v>
      </c>
      <c r="E10" s="110" t="s">
        <v>466</v>
      </c>
      <c r="F10" s="112">
        <v>8611000</v>
      </c>
      <c r="G10" s="112">
        <f>F10*0.77</f>
        <v>6630470</v>
      </c>
      <c r="H10" s="112">
        <f>F10-G10</f>
        <v>1980530</v>
      </c>
      <c r="I10" s="113"/>
      <c r="J10" s="118"/>
      <c r="K10" s="107"/>
    </row>
    <row r="11" spans="1:11" ht="132.75" customHeight="1">
      <c r="A11" s="107"/>
      <c r="B11" s="109"/>
      <c r="C11" s="110"/>
      <c r="D11" s="110"/>
      <c r="E11" s="110"/>
      <c r="F11" s="112"/>
      <c r="G11" s="112"/>
      <c r="H11" s="112"/>
      <c r="I11" s="113"/>
      <c r="J11" s="118"/>
      <c r="K11" s="107"/>
    </row>
    <row r="12" spans="1:11" ht="342" customHeight="1">
      <c r="A12" s="52">
        <v>5</v>
      </c>
      <c r="B12" s="45" t="s">
        <v>467</v>
      </c>
      <c r="C12" s="46" t="s">
        <v>471</v>
      </c>
      <c r="D12" s="46" t="s">
        <v>370</v>
      </c>
      <c r="E12" s="46" t="s">
        <v>472</v>
      </c>
      <c r="F12" s="50">
        <v>5310000</v>
      </c>
      <c r="G12" s="50">
        <v>4035600</v>
      </c>
      <c r="H12" s="50">
        <f>F12*0.24</f>
        <v>1274400</v>
      </c>
      <c r="I12" s="81">
        <v>2280000</v>
      </c>
      <c r="J12" s="54" t="s">
        <v>473</v>
      </c>
      <c r="K12" s="52"/>
    </row>
    <row r="13" spans="1:11" ht="97.5" customHeight="1">
      <c r="A13" s="92" t="s">
        <v>2</v>
      </c>
      <c r="B13" s="92"/>
      <c r="C13" s="92"/>
      <c r="D13" s="92"/>
      <c r="E13" s="92"/>
      <c r="F13" s="37">
        <f>F4+F5+F8+F9+F12</f>
        <v>42380000</v>
      </c>
      <c r="G13" s="37">
        <f>G4+G5+G8+G9+G12</f>
        <v>32208800</v>
      </c>
      <c r="H13" s="37">
        <f>H4+H5+H8+H9+H12</f>
        <v>10171200</v>
      </c>
      <c r="I13" s="37">
        <f>SUM(I4:I12)</f>
        <v>17100000</v>
      </c>
      <c r="J13" s="48"/>
      <c r="K13" s="80"/>
    </row>
    <row r="14" spans="1:11" ht="21">
      <c r="A14" s="92" t="s">
        <v>1</v>
      </c>
      <c r="B14" s="92"/>
      <c r="C14" s="92"/>
      <c r="D14" s="92"/>
      <c r="E14" s="92"/>
      <c r="F14" s="92"/>
      <c r="G14" s="92"/>
      <c r="H14" s="92"/>
      <c r="I14" s="92"/>
      <c r="J14" s="92"/>
      <c r="K14" s="92"/>
    </row>
    <row r="15" spans="1:11" ht="141" customHeight="1">
      <c r="A15" s="93" t="s">
        <v>0</v>
      </c>
      <c r="B15" s="93"/>
      <c r="C15" s="93"/>
      <c r="D15" s="93"/>
      <c r="E15" s="93"/>
      <c r="F15" s="93"/>
      <c r="G15" s="93"/>
      <c r="H15" s="93"/>
      <c r="I15" s="93"/>
      <c r="J15" s="93"/>
      <c r="K15" s="93"/>
    </row>
  </sheetData>
  <mergeCells count="26">
    <mergeCell ref="A13:E13"/>
    <mergeCell ref="A14:K14"/>
    <mergeCell ref="A15:K15"/>
    <mergeCell ref="G9:G11"/>
    <mergeCell ref="H9:H11"/>
    <mergeCell ref="I9:I11"/>
    <mergeCell ref="J9:J11"/>
    <mergeCell ref="K9:K11"/>
    <mergeCell ref="A9:A11"/>
    <mergeCell ref="B9:B11"/>
    <mergeCell ref="C9:C11"/>
    <mergeCell ref="D9:D11"/>
    <mergeCell ref="E9:E11"/>
    <mergeCell ref="F9:F11"/>
    <mergeCell ref="A1:K1"/>
    <mergeCell ref="I5:I7"/>
    <mergeCell ref="J5:J7"/>
    <mergeCell ref="K5:K7"/>
    <mergeCell ref="A5:A7"/>
    <mergeCell ref="B5:B7"/>
    <mergeCell ref="C5:C7"/>
    <mergeCell ref="D5:D7"/>
    <mergeCell ref="E5:E7"/>
    <mergeCell ref="F5:F7"/>
    <mergeCell ref="G5:G7"/>
    <mergeCell ref="H5:H7"/>
  </mergeCells>
  <phoneticPr fontId="1" type="noConversion"/>
  <printOptions horizontalCentered="1"/>
  <pageMargins left="0.39370078740157483" right="0.39370078740157483" top="0.59055118110236227" bottom="0.59055118110236227" header="0.51181102362204722" footer="0.51181102362204722"/>
  <pageSetup paperSize="8" scale="65" orientation="portrait" r:id="rId1"/>
  <headerFooter alignWithMargins="0"/>
  <rowBreaks count="2" manualBreakCount="2">
    <brk id="7" max="16383" man="1"/>
    <brk id="11" max="16383" man="1"/>
  </rowBreaks>
</worksheet>
</file>

<file path=xl/worksheets/sheet4.xml><?xml version="1.0" encoding="utf-8"?>
<worksheet xmlns="http://schemas.openxmlformats.org/spreadsheetml/2006/main" xmlns:r="http://schemas.openxmlformats.org/officeDocument/2006/relationships">
  <sheetPr>
    <tabColor rgb="FFFFFF00"/>
  </sheetPr>
  <dimension ref="A1:K20"/>
  <sheetViews>
    <sheetView view="pageBreakPreview" zoomScale="50" zoomScaleNormal="50" zoomScaleSheetLayoutView="50" workbookViewId="0">
      <selection activeCell="K18" sqref="A1:K18"/>
    </sheetView>
  </sheetViews>
  <sheetFormatPr defaultRowHeight="16.5"/>
  <cols>
    <col min="1" max="1" width="5.25" style="33" customWidth="1"/>
    <col min="2" max="2" width="8.5" style="33" customWidth="1"/>
    <col min="3" max="3" width="9.25" style="33" customWidth="1"/>
    <col min="4" max="4" width="5.625" style="3" customWidth="1"/>
    <col min="5" max="5" width="24.625" style="33" customWidth="1"/>
    <col min="6" max="6" width="13.375" style="2" customWidth="1"/>
    <col min="7" max="7" width="14.875" style="33" customWidth="1"/>
    <col min="8" max="8" width="13.5" style="33" customWidth="1"/>
    <col min="9" max="9" width="12.625" style="33" customWidth="1"/>
    <col min="10" max="10" width="73.125" style="33" customWidth="1"/>
    <col min="11" max="256" width="9" style="33"/>
    <col min="257" max="257" width="5.25" style="33" customWidth="1"/>
    <col min="258" max="258" width="8.5" style="33" customWidth="1"/>
    <col min="259" max="259" width="9.25" style="33" customWidth="1"/>
    <col min="260" max="260" width="5.625" style="33" customWidth="1"/>
    <col min="261" max="261" width="24.625" style="33" customWidth="1"/>
    <col min="262" max="262" width="13.375" style="33" customWidth="1"/>
    <col min="263" max="263" width="14.875" style="33" customWidth="1"/>
    <col min="264" max="264" width="13.5" style="33" customWidth="1"/>
    <col min="265" max="265" width="12.625" style="33" customWidth="1"/>
    <col min="266" max="266" width="73.125" style="33" customWidth="1"/>
    <col min="267" max="512" width="9" style="33"/>
    <col min="513" max="513" width="5.25" style="33" customWidth="1"/>
    <col min="514" max="514" width="8.5" style="33" customWidth="1"/>
    <col min="515" max="515" width="9.25" style="33" customWidth="1"/>
    <col min="516" max="516" width="5.625" style="33" customWidth="1"/>
    <col min="517" max="517" width="24.625" style="33" customWidth="1"/>
    <col min="518" max="518" width="13.375" style="33" customWidth="1"/>
    <col min="519" max="519" width="14.875" style="33" customWidth="1"/>
    <col min="520" max="520" width="13.5" style="33" customWidth="1"/>
    <col min="521" max="521" width="12.625" style="33" customWidth="1"/>
    <col min="522" max="522" width="73.125" style="33" customWidth="1"/>
    <col min="523" max="768" width="9" style="33"/>
    <col min="769" max="769" width="5.25" style="33" customWidth="1"/>
    <col min="770" max="770" width="8.5" style="33" customWidth="1"/>
    <col min="771" max="771" width="9.25" style="33" customWidth="1"/>
    <col min="772" max="772" width="5.625" style="33" customWidth="1"/>
    <col min="773" max="773" width="24.625" style="33" customWidth="1"/>
    <col min="774" max="774" width="13.375" style="33" customWidth="1"/>
    <col min="775" max="775" width="14.875" style="33" customWidth="1"/>
    <col min="776" max="776" width="13.5" style="33" customWidth="1"/>
    <col min="777" max="777" width="12.625" style="33" customWidth="1"/>
    <col min="778" max="778" width="73.125" style="33" customWidth="1"/>
    <col min="779" max="1024" width="9" style="33"/>
    <col min="1025" max="1025" width="5.25" style="33" customWidth="1"/>
    <col min="1026" max="1026" width="8.5" style="33" customWidth="1"/>
    <col min="1027" max="1027" width="9.25" style="33" customWidth="1"/>
    <col min="1028" max="1028" width="5.625" style="33" customWidth="1"/>
    <col min="1029" max="1029" width="24.625" style="33" customWidth="1"/>
    <col min="1030" max="1030" width="13.375" style="33" customWidth="1"/>
    <col min="1031" max="1031" width="14.875" style="33" customWidth="1"/>
    <col min="1032" max="1032" width="13.5" style="33" customWidth="1"/>
    <col min="1033" max="1033" width="12.625" style="33" customWidth="1"/>
    <col min="1034" max="1034" width="73.125" style="33" customWidth="1"/>
    <col min="1035" max="1280" width="9" style="33"/>
    <col min="1281" max="1281" width="5.25" style="33" customWidth="1"/>
    <col min="1282" max="1282" width="8.5" style="33" customWidth="1"/>
    <col min="1283" max="1283" width="9.25" style="33" customWidth="1"/>
    <col min="1284" max="1284" width="5.625" style="33" customWidth="1"/>
    <col min="1285" max="1285" width="24.625" style="33" customWidth="1"/>
    <col min="1286" max="1286" width="13.375" style="33" customWidth="1"/>
    <col min="1287" max="1287" width="14.875" style="33" customWidth="1"/>
    <col min="1288" max="1288" width="13.5" style="33" customWidth="1"/>
    <col min="1289" max="1289" width="12.625" style="33" customWidth="1"/>
    <col min="1290" max="1290" width="73.125" style="33" customWidth="1"/>
    <col min="1291" max="1536" width="9" style="33"/>
    <col min="1537" max="1537" width="5.25" style="33" customWidth="1"/>
    <col min="1538" max="1538" width="8.5" style="33" customWidth="1"/>
    <col min="1539" max="1539" width="9.25" style="33" customWidth="1"/>
    <col min="1540" max="1540" width="5.625" style="33" customWidth="1"/>
    <col min="1541" max="1541" width="24.625" style="33" customWidth="1"/>
    <col min="1542" max="1542" width="13.375" style="33" customWidth="1"/>
    <col min="1543" max="1543" width="14.875" style="33" customWidth="1"/>
    <col min="1544" max="1544" width="13.5" style="33" customWidth="1"/>
    <col min="1545" max="1545" width="12.625" style="33" customWidth="1"/>
    <col min="1546" max="1546" width="73.125" style="33" customWidth="1"/>
    <col min="1547" max="1792" width="9" style="33"/>
    <col min="1793" max="1793" width="5.25" style="33" customWidth="1"/>
    <col min="1794" max="1794" width="8.5" style="33" customWidth="1"/>
    <col min="1795" max="1795" width="9.25" style="33" customWidth="1"/>
    <col min="1796" max="1796" width="5.625" style="33" customWidth="1"/>
    <col min="1797" max="1797" width="24.625" style="33" customWidth="1"/>
    <col min="1798" max="1798" width="13.375" style="33" customWidth="1"/>
    <col min="1799" max="1799" width="14.875" style="33" customWidth="1"/>
    <col min="1800" max="1800" width="13.5" style="33" customWidth="1"/>
    <col min="1801" max="1801" width="12.625" style="33" customWidth="1"/>
    <col min="1802" max="1802" width="73.125" style="33" customWidth="1"/>
    <col min="1803" max="2048" width="9" style="33"/>
    <col min="2049" max="2049" width="5.25" style="33" customWidth="1"/>
    <col min="2050" max="2050" width="8.5" style="33" customWidth="1"/>
    <col min="2051" max="2051" width="9.25" style="33" customWidth="1"/>
    <col min="2052" max="2052" width="5.625" style="33" customWidth="1"/>
    <col min="2053" max="2053" width="24.625" style="33" customWidth="1"/>
    <col min="2054" max="2054" width="13.375" style="33" customWidth="1"/>
    <col min="2055" max="2055" width="14.875" style="33" customWidth="1"/>
    <col min="2056" max="2056" width="13.5" style="33" customWidth="1"/>
    <col min="2057" max="2057" width="12.625" style="33" customWidth="1"/>
    <col min="2058" max="2058" width="73.125" style="33" customWidth="1"/>
    <col min="2059" max="2304" width="9" style="33"/>
    <col min="2305" max="2305" width="5.25" style="33" customWidth="1"/>
    <col min="2306" max="2306" width="8.5" style="33" customWidth="1"/>
    <col min="2307" max="2307" width="9.25" style="33" customWidth="1"/>
    <col min="2308" max="2308" width="5.625" style="33" customWidth="1"/>
    <col min="2309" max="2309" width="24.625" style="33" customWidth="1"/>
    <col min="2310" max="2310" width="13.375" style="33" customWidth="1"/>
    <col min="2311" max="2311" width="14.875" style="33" customWidth="1"/>
    <col min="2312" max="2312" width="13.5" style="33" customWidth="1"/>
    <col min="2313" max="2313" width="12.625" style="33" customWidth="1"/>
    <col min="2314" max="2314" width="73.125" style="33" customWidth="1"/>
    <col min="2315" max="2560" width="9" style="33"/>
    <col min="2561" max="2561" width="5.25" style="33" customWidth="1"/>
    <col min="2562" max="2562" width="8.5" style="33" customWidth="1"/>
    <col min="2563" max="2563" width="9.25" style="33" customWidth="1"/>
    <col min="2564" max="2564" width="5.625" style="33" customWidth="1"/>
    <col min="2565" max="2565" width="24.625" style="33" customWidth="1"/>
    <col min="2566" max="2566" width="13.375" style="33" customWidth="1"/>
    <col min="2567" max="2567" width="14.875" style="33" customWidth="1"/>
    <col min="2568" max="2568" width="13.5" style="33" customWidth="1"/>
    <col min="2569" max="2569" width="12.625" style="33" customWidth="1"/>
    <col min="2570" max="2570" width="73.125" style="33" customWidth="1"/>
    <col min="2571" max="2816" width="9" style="33"/>
    <col min="2817" max="2817" width="5.25" style="33" customWidth="1"/>
    <col min="2818" max="2818" width="8.5" style="33" customWidth="1"/>
    <col min="2819" max="2819" width="9.25" style="33" customWidth="1"/>
    <col min="2820" max="2820" width="5.625" style="33" customWidth="1"/>
    <col min="2821" max="2821" width="24.625" style="33" customWidth="1"/>
    <col min="2822" max="2822" width="13.375" style="33" customWidth="1"/>
    <col min="2823" max="2823" width="14.875" style="33" customWidth="1"/>
    <col min="2824" max="2824" width="13.5" style="33" customWidth="1"/>
    <col min="2825" max="2825" width="12.625" style="33" customWidth="1"/>
    <col min="2826" max="2826" width="73.125" style="33" customWidth="1"/>
    <col min="2827" max="3072" width="9" style="33"/>
    <col min="3073" max="3073" width="5.25" style="33" customWidth="1"/>
    <col min="3074" max="3074" width="8.5" style="33" customWidth="1"/>
    <col min="3075" max="3075" width="9.25" style="33" customWidth="1"/>
    <col min="3076" max="3076" width="5.625" style="33" customWidth="1"/>
    <col min="3077" max="3077" width="24.625" style="33" customWidth="1"/>
    <col min="3078" max="3078" width="13.375" style="33" customWidth="1"/>
    <col min="3079" max="3079" width="14.875" style="33" customWidth="1"/>
    <col min="3080" max="3080" width="13.5" style="33" customWidth="1"/>
    <col min="3081" max="3081" width="12.625" style="33" customWidth="1"/>
    <col min="3082" max="3082" width="73.125" style="33" customWidth="1"/>
    <col min="3083" max="3328" width="9" style="33"/>
    <col min="3329" max="3329" width="5.25" style="33" customWidth="1"/>
    <col min="3330" max="3330" width="8.5" style="33" customWidth="1"/>
    <col min="3331" max="3331" width="9.25" style="33" customWidth="1"/>
    <col min="3332" max="3332" width="5.625" style="33" customWidth="1"/>
    <col min="3333" max="3333" width="24.625" style="33" customWidth="1"/>
    <col min="3334" max="3334" width="13.375" style="33" customWidth="1"/>
    <col min="3335" max="3335" width="14.875" style="33" customWidth="1"/>
    <col min="3336" max="3336" width="13.5" style="33" customWidth="1"/>
    <col min="3337" max="3337" width="12.625" style="33" customWidth="1"/>
    <col min="3338" max="3338" width="73.125" style="33" customWidth="1"/>
    <col min="3339" max="3584" width="9" style="33"/>
    <col min="3585" max="3585" width="5.25" style="33" customWidth="1"/>
    <col min="3586" max="3586" width="8.5" style="33" customWidth="1"/>
    <col min="3587" max="3587" width="9.25" style="33" customWidth="1"/>
    <col min="3588" max="3588" width="5.625" style="33" customWidth="1"/>
    <col min="3589" max="3589" width="24.625" style="33" customWidth="1"/>
    <col min="3590" max="3590" width="13.375" style="33" customWidth="1"/>
    <col min="3591" max="3591" width="14.875" style="33" customWidth="1"/>
    <col min="3592" max="3592" width="13.5" style="33" customWidth="1"/>
    <col min="3593" max="3593" width="12.625" style="33" customWidth="1"/>
    <col min="3594" max="3594" width="73.125" style="33" customWidth="1"/>
    <col min="3595" max="3840" width="9" style="33"/>
    <col min="3841" max="3841" width="5.25" style="33" customWidth="1"/>
    <col min="3842" max="3842" width="8.5" style="33" customWidth="1"/>
    <col min="3843" max="3843" width="9.25" style="33" customWidth="1"/>
    <col min="3844" max="3844" width="5.625" style="33" customWidth="1"/>
    <col min="3845" max="3845" width="24.625" style="33" customWidth="1"/>
    <col min="3846" max="3846" width="13.375" style="33" customWidth="1"/>
    <col min="3847" max="3847" width="14.875" style="33" customWidth="1"/>
    <col min="3848" max="3848" width="13.5" style="33" customWidth="1"/>
    <col min="3849" max="3849" width="12.625" style="33" customWidth="1"/>
    <col min="3850" max="3850" width="73.125" style="33" customWidth="1"/>
    <col min="3851" max="4096" width="9" style="33"/>
    <col min="4097" max="4097" width="5.25" style="33" customWidth="1"/>
    <col min="4098" max="4098" width="8.5" style="33" customWidth="1"/>
    <col min="4099" max="4099" width="9.25" style="33" customWidth="1"/>
    <col min="4100" max="4100" width="5.625" style="33" customWidth="1"/>
    <col min="4101" max="4101" width="24.625" style="33" customWidth="1"/>
    <col min="4102" max="4102" width="13.375" style="33" customWidth="1"/>
    <col min="4103" max="4103" width="14.875" style="33" customWidth="1"/>
    <col min="4104" max="4104" width="13.5" style="33" customWidth="1"/>
    <col min="4105" max="4105" width="12.625" style="33" customWidth="1"/>
    <col min="4106" max="4106" width="73.125" style="33" customWidth="1"/>
    <col min="4107" max="4352" width="9" style="33"/>
    <col min="4353" max="4353" width="5.25" style="33" customWidth="1"/>
    <col min="4354" max="4354" width="8.5" style="33" customWidth="1"/>
    <col min="4355" max="4355" width="9.25" style="33" customWidth="1"/>
    <col min="4356" max="4356" width="5.625" style="33" customWidth="1"/>
    <col min="4357" max="4357" width="24.625" style="33" customWidth="1"/>
    <col min="4358" max="4358" width="13.375" style="33" customWidth="1"/>
    <col min="4359" max="4359" width="14.875" style="33" customWidth="1"/>
    <col min="4360" max="4360" width="13.5" style="33" customWidth="1"/>
    <col min="4361" max="4361" width="12.625" style="33" customWidth="1"/>
    <col min="4362" max="4362" width="73.125" style="33" customWidth="1"/>
    <col min="4363" max="4608" width="9" style="33"/>
    <col min="4609" max="4609" width="5.25" style="33" customWidth="1"/>
    <col min="4610" max="4610" width="8.5" style="33" customWidth="1"/>
    <col min="4611" max="4611" width="9.25" style="33" customWidth="1"/>
    <col min="4612" max="4612" width="5.625" style="33" customWidth="1"/>
    <col min="4613" max="4613" width="24.625" style="33" customWidth="1"/>
    <col min="4614" max="4614" width="13.375" style="33" customWidth="1"/>
    <col min="4615" max="4615" width="14.875" style="33" customWidth="1"/>
    <col min="4616" max="4616" width="13.5" style="33" customWidth="1"/>
    <col min="4617" max="4617" width="12.625" style="33" customWidth="1"/>
    <col min="4618" max="4618" width="73.125" style="33" customWidth="1"/>
    <col min="4619" max="4864" width="9" style="33"/>
    <col min="4865" max="4865" width="5.25" style="33" customWidth="1"/>
    <col min="4866" max="4866" width="8.5" style="33" customWidth="1"/>
    <col min="4867" max="4867" width="9.25" style="33" customWidth="1"/>
    <col min="4868" max="4868" width="5.625" style="33" customWidth="1"/>
    <col min="4869" max="4869" width="24.625" style="33" customWidth="1"/>
    <col min="4870" max="4870" width="13.375" style="33" customWidth="1"/>
    <col min="4871" max="4871" width="14.875" style="33" customWidth="1"/>
    <col min="4872" max="4872" width="13.5" style="33" customWidth="1"/>
    <col min="4873" max="4873" width="12.625" style="33" customWidth="1"/>
    <col min="4874" max="4874" width="73.125" style="33" customWidth="1"/>
    <col min="4875" max="5120" width="9" style="33"/>
    <col min="5121" max="5121" width="5.25" style="33" customWidth="1"/>
    <col min="5122" max="5122" width="8.5" style="33" customWidth="1"/>
    <col min="5123" max="5123" width="9.25" style="33" customWidth="1"/>
    <col min="5124" max="5124" width="5.625" style="33" customWidth="1"/>
    <col min="5125" max="5125" width="24.625" style="33" customWidth="1"/>
    <col min="5126" max="5126" width="13.375" style="33" customWidth="1"/>
    <col min="5127" max="5127" width="14.875" style="33" customWidth="1"/>
    <col min="5128" max="5128" width="13.5" style="33" customWidth="1"/>
    <col min="5129" max="5129" width="12.625" style="33" customWidth="1"/>
    <col min="5130" max="5130" width="73.125" style="33" customWidth="1"/>
    <col min="5131" max="5376" width="9" style="33"/>
    <col min="5377" max="5377" width="5.25" style="33" customWidth="1"/>
    <col min="5378" max="5378" width="8.5" style="33" customWidth="1"/>
    <col min="5379" max="5379" width="9.25" style="33" customWidth="1"/>
    <col min="5380" max="5380" width="5.625" style="33" customWidth="1"/>
    <col min="5381" max="5381" width="24.625" style="33" customWidth="1"/>
    <col min="5382" max="5382" width="13.375" style="33" customWidth="1"/>
    <col min="5383" max="5383" width="14.875" style="33" customWidth="1"/>
    <col min="5384" max="5384" width="13.5" style="33" customWidth="1"/>
    <col min="5385" max="5385" width="12.625" style="33" customWidth="1"/>
    <col min="5386" max="5386" width="73.125" style="33" customWidth="1"/>
    <col min="5387" max="5632" width="9" style="33"/>
    <col min="5633" max="5633" width="5.25" style="33" customWidth="1"/>
    <col min="5634" max="5634" width="8.5" style="33" customWidth="1"/>
    <col min="5635" max="5635" width="9.25" style="33" customWidth="1"/>
    <col min="5636" max="5636" width="5.625" style="33" customWidth="1"/>
    <col min="5637" max="5637" width="24.625" style="33" customWidth="1"/>
    <col min="5638" max="5638" width="13.375" style="33" customWidth="1"/>
    <col min="5639" max="5639" width="14.875" style="33" customWidth="1"/>
    <col min="5640" max="5640" width="13.5" style="33" customWidth="1"/>
    <col min="5641" max="5641" width="12.625" style="33" customWidth="1"/>
    <col min="5642" max="5642" width="73.125" style="33" customWidth="1"/>
    <col min="5643" max="5888" width="9" style="33"/>
    <col min="5889" max="5889" width="5.25" style="33" customWidth="1"/>
    <col min="5890" max="5890" width="8.5" style="33" customWidth="1"/>
    <col min="5891" max="5891" width="9.25" style="33" customWidth="1"/>
    <col min="5892" max="5892" width="5.625" style="33" customWidth="1"/>
    <col min="5893" max="5893" width="24.625" style="33" customWidth="1"/>
    <col min="5894" max="5894" width="13.375" style="33" customWidth="1"/>
    <col min="5895" max="5895" width="14.875" style="33" customWidth="1"/>
    <col min="5896" max="5896" width="13.5" style="33" customWidth="1"/>
    <col min="5897" max="5897" width="12.625" style="33" customWidth="1"/>
    <col min="5898" max="5898" width="73.125" style="33" customWidth="1"/>
    <col min="5899" max="6144" width="9" style="33"/>
    <col min="6145" max="6145" width="5.25" style="33" customWidth="1"/>
    <col min="6146" max="6146" width="8.5" style="33" customWidth="1"/>
    <col min="6147" max="6147" width="9.25" style="33" customWidth="1"/>
    <col min="6148" max="6148" width="5.625" style="33" customWidth="1"/>
    <col min="6149" max="6149" width="24.625" style="33" customWidth="1"/>
    <col min="6150" max="6150" width="13.375" style="33" customWidth="1"/>
    <col min="6151" max="6151" width="14.875" style="33" customWidth="1"/>
    <col min="6152" max="6152" width="13.5" style="33" customWidth="1"/>
    <col min="6153" max="6153" width="12.625" style="33" customWidth="1"/>
    <col min="6154" max="6154" width="73.125" style="33" customWidth="1"/>
    <col min="6155" max="6400" width="9" style="33"/>
    <col min="6401" max="6401" width="5.25" style="33" customWidth="1"/>
    <col min="6402" max="6402" width="8.5" style="33" customWidth="1"/>
    <col min="6403" max="6403" width="9.25" style="33" customWidth="1"/>
    <col min="6404" max="6404" width="5.625" style="33" customWidth="1"/>
    <col min="6405" max="6405" width="24.625" style="33" customWidth="1"/>
    <col min="6406" max="6406" width="13.375" style="33" customWidth="1"/>
    <col min="6407" max="6407" width="14.875" style="33" customWidth="1"/>
    <col min="6408" max="6408" width="13.5" style="33" customWidth="1"/>
    <col min="6409" max="6409" width="12.625" style="33" customWidth="1"/>
    <col min="6410" max="6410" width="73.125" style="33" customWidth="1"/>
    <col min="6411" max="6656" width="9" style="33"/>
    <col min="6657" max="6657" width="5.25" style="33" customWidth="1"/>
    <col min="6658" max="6658" width="8.5" style="33" customWidth="1"/>
    <col min="6659" max="6659" width="9.25" style="33" customWidth="1"/>
    <col min="6660" max="6660" width="5.625" style="33" customWidth="1"/>
    <col min="6661" max="6661" width="24.625" style="33" customWidth="1"/>
    <col min="6662" max="6662" width="13.375" style="33" customWidth="1"/>
    <col min="6663" max="6663" width="14.875" style="33" customWidth="1"/>
    <col min="6664" max="6664" width="13.5" style="33" customWidth="1"/>
    <col min="6665" max="6665" width="12.625" style="33" customWidth="1"/>
    <col min="6666" max="6666" width="73.125" style="33" customWidth="1"/>
    <col min="6667" max="6912" width="9" style="33"/>
    <col min="6913" max="6913" width="5.25" style="33" customWidth="1"/>
    <col min="6914" max="6914" width="8.5" style="33" customWidth="1"/>
    <col min="6915" max="6915" width="9.25" style="33" customWidth="1"/>
    <col min="6916" max="6916" width="5.625" style="33" customWidth="1"/>
    <col min="6917" max="6917" width="24.625" style="33" customWidth="1"/>
    <col min="6918" max="6918" width="13.375" style="33" customWidth="1"/>
    <col min="6919" max="6919" width="14.875" style="33" customWidth="1"/>
    <col min="6920" max="6920" width="13.5" style="33" customWidth="1"/>
    <col min="6921" max="6921" width="12.625" style="33" customWidth="1"/>
    <col min="6922" max="6922" width="73.125" style="33" customWidth="1"/>
    <col min="6923" max="7168" width="9" style="33"/>
    <col min="7169" max="7169" width="5.25" style="33" customWidth="1"/>
    <col min="7170" max="7170" width="8.5" style="33" customWidth="1"/>
    <col min="7171" max="7171" width="9.25" style="33" customWidth="1"/>
    <col min="7172" max="7172" width="5.625" style="33" customWidth="1"/>
    <col min="7173" max="7173" width="24.625" style="33" customWidth="1"/>
    <col min="7174" max="7174" width="13.375" style="33" customWidth="1"/>
    <col min="7175" max="7175" width="14.875" style="33" customWidth="1"/>
    <col min="7176" max="7176" width="13.5" style="33" customWidth="1"/>
    <col min="7177" max="7177" width="12.625" style="33" customWidth="1"/>
    <col min="7178" max="7178" width="73.125" style="33" customWidth="1"/>
    <col min="7179" max="7424" width="9" style="33"/>
    <col min="7425" max="7425" width="5.25" style="33" customWidth="1"/>
    <col min="7426" max="7426" width="8.5" style="33" customWidth="1"/>
    <col min="7427" max="7427" width="9.25" style="33" customWidth="1"/>
    <col min="7428" max="7428" width="5.625" style="33" customWidth="1"/>
    <col min="7429" max="7429" width="24.625" style="33" customWidth="1"/>
    <col min="7430" max="7430" width="13.375" style="33" customWidth="1"/>
    <col min="7431" max="7431" width="14.875" style="33" customWidth="1"/>
    <col min="7432" max="7432" width="13.5" style="33" customWidth="1"/>
    <col min="7433" max="7433" width="12.625" style="33" customWidth="1"/>
    <col min="7434" max="7434" width="73.125" style="33" customWidth="1"/>
    <col min="7435" max="7680" width="9" style="33"/>
    <col min="7681" max="7681" width="5.25" style="33" customWidth="1"/>
    <col min="7682" max="7682" width="8.5" style="33" customWidth="1"/>
    <col min="7683" max="7683" width="9.25" style="33" customWidth="1"/>
    <col min="7684" max="7684" width="5.625" style="33" customWidth="1"/>
    <col min="7685" max="7685" width="24.625" style="33" customWidth="1"/>
    <col min="7686" max="7686" width="13.375" style="33" customWidth="1"/>
    <col min="7687" max="7687" width="14.875" style="33" customWidth="1"/>
    <col min="7688" max="7688" width="13.5" style="33" customWidth="1"/>
    <col min="7689" max="7689" width="12.625" style="33" customWidth="1"/>
    <col min="7690" max="7690" width="73.125" style="33" customWidth="1"/>
    <col min="7691" max="7936" width="9" style="33"/>
    <col min="7937" max="7937" width="5.25" style="33" customWidth="1"/>
    <col min="7938" max="7938" width="8.5" style="33" customWidth="1"/>
    <col min="7939" max="7939" width="9.25" style="33" customWidth="1"/>
    <col min="7940" max="7940" width="5.625" style="33" customWidth="1"/>
    <col min="7941" max="7941" width="24.625" style="33" customWidth="1"/>
    <col min="7942" max="7942" width="13.375" style="33" customWidth="1"/>
    <col min="7943" max="7943" width="14.875" style="33" customWidth="1"/>
    <col min="7944" max="7944" width="13.5" style="33" customWidth="1"/>
    <col min="7945" max="7945" width="12.625" style="33" customWidth="1"/>
    <col min="7946" max="7946" width="73.125" style="33" customWidth="1"/>
    <col min="7947" max="8192" width="9" style="33"/>
    <col min="8193" max="8193" width="5.25" style="33" customWidth="1"/>
    <col min="8194" max="8194" width="8.5" style="33" customWidth="1"/>
    <col min="8195" max="8195" width="9.25" style="33" customWidth="1"/>
    <col min="8196" max="8196" width="5.625" style="33" customWidth="1"/>
    <col min="8197" max="8197" width="24.625" style="33" customWidth="1"/>
    <col min="8198" max="8198" width="13.375" style="33" customWidth="1"/>
    <col min="8199" max="8199" width="14.875" style="33" customWidth="1"/>
    <col min="8200" max="8200" width="13.5" style="33" customWidth="1"/>
    <col min="8201" max="8201" width="12.625" style="33" customWidth="1"/>
    <col min="8202" max="8202" width="73.125" style="33" customWidth="1"/>
    <col min="8203" max="8448" width="9" style="33"/>
    <col min="8449" max="8449" width="5.25" style="33" customWidth="1"/>
    <col min="8450" max="8450" width="8.5" style="33" customWidth="1"/>
    <col min="8451" max="8451" width="9.25" style="33" customWidth="1"/>
    <col min="8452" max="8452" width="5.625" style="33" customWidth="1"/>
    <col min="8453" max="8453" width="24.625" style="33" customWidth="1"/>
    <col min="8454" max="8454" width="13.375" style="33" customWidth="1"/>
    <col min="8455" max="8455" width="14.875" style="33" customWidth="1"/>
    <col min="8456" max="8456" width="13.5" style="33" customWidth="1"/>
    <col min="8457" max="8457" width="12.625" style="33" customWidth="1"/>
    <col min="8458" max="8458" width="73.125" style="33" customWidth="1"/>
    <col min="8459" max="8704" width="9" style="33"/>
    <col min="8705" max="8705" width="5.25" style="33" customWidth="1"/>
    <col min="8706" max="8706" width="8.5" style="33" customWidth="1"/>
    <col min="8707" max="8707" width="9.25" style="33" customWidth="1"/>
    <col min="8708" max="8708" width="5.625" style="33" customWidth="1"/>
    <col min="8709" max="8709" width="24.625" style="33" customWidth="1"/>
    <col min="8710" max="8710" width="13.375" style="33" customWidth="1"/>
    <col min="8711" max="8711" width="14.875" style="33" customWidth="1"/>
    <col min="8712" max="8712" width="13.5" style="33" customWidth="1"/>
    <col min="8713" max="8713" width="12.625" style="33" customWidth="1"/>
    <col min="8714" max="8714" width="73.125" style="33" customWidth="1"/>
    <col min="8715" max="8960" width="9" style="33"/>
    <col min="8961" max="8961" width="5.25" style="33" customWidth="1"/>
    <col min="8962" max="8962" width="8.5" style="33" customWidth="1"/>
    <col min="8963" max="8963" width="9.25" style="33" customWidth="1"/>
    <col min="8964" max="8964" width="5.625" style="33" customWidth="1"/>
    <col min="8965" max="8965" width="24.625" style="33" customWidth="1"/>
    <col min="8966" max="8966" width="13.375" style="33" customWidth="1"/>
    <col min="8967" max="8967" width="14.875" style="33" customWidth="1"/>
    <col min="8968" max="8968" width="13.5" style="33" customWidth="1"/>
    <col min="8969" max="8969" width="12.625" style="33" customWidth="1"/>
    <col min="8970" max="8970" width="73.125" style="33" customWidth="1"/>
    <col min="8971" max="9216" width="9" style="33"/>
    <col min="9217" max="9217" width="5.25" style="33" customWidth="1"/>
    <col min="9218" max="9218" width="8.5" style="33" customWidth="1"/>
    <col min="9219" max="9219" width="9.25" style="33" customWidth="1"/>
    <col min="9220" max="9220" width="5.625" style="33" customWidth="1"/>
    <col min="9221" max="9221" width="24.625" style="33" customWidth="1"/>
    <col min="9222" max="9222" width="13.375" style="33" customWidth="1"/>
    <col min="9223" max="9223" width="14.875" style="33" customWidth="1"/>
    <col min="9224" max="9224" width="13.5" style="33" customWidth="1"/>
    <col min="9225" max="9225" width="12.625" style="33" customWidth="1"/>
    <col min="9226" max="9226" width="73.125" style="33" customWidth="1"/>
    <col min="9227" max="9472" width="9" style="33"/>
    <col min="9473" max="9473" width="5.25" style="33" customWidth="1"/>
    <col min="9474" max="9474" width="8.5" style="33" customWidth="1"/>
    <col min="9475" max="9475" width="9.25" style="33" customWidth="1"/>
    <col min="9476" max="9476" width="5.625" style="33" customWidth="1"/>
    <col min="9477" max="9477" width="24.625" style="33" customWidth="1"/>
    <col min="9478" max="9478" width="13.375" style="33" customWidth="1"/>
    <col min="9479" max="9479" width="14.875" style="33" customWidth="1"/>
    <col min="9480" max="9480" width="13.5" style="33" customWidth="1"/>
    <col min="9481" max="9481" width="12.625" style="33" customWidth="1"/>
    <col min="9482" max="9482" width="73.125" style="33" customWidth="1"/>
    <col min="9483" max="9728" width="9" style="33"/>
    <col min="9729" max="9729" width="5.25" style="33" customWidth="1"/>
    <col min="9730" max="9730" width="8.5" style="33" customWidth="1"/>
    <col min="9731" max="9731" width="9.25" style="33" customWidth="1"/>
    <col min="9732" max="9732" width="5.625" style="33" customWidth="1"/>
    <col min="9733" max="9733" width="24.625" style="33" customWidth="1"/>
    <col min="9734" max="9734" width="13.375" style="33" customWidth="1"/>
    <col min="9735" max="9735" width="14.875" style="33" customWidth="1"/>
    <col min="9736" max="9736" width="13.5" style="33" customWidth="1"/>
    <col min="9737" max="9737" width="12.625" style="33" customWidth="1"/>
    <col min="9738" max="9738" width="73.125" style="33" customWidth="1"/>
    <col min="9739" max="9984" width="9" style="33"/>
    <col min="9985" max="9985" width="5.25" style="33" customWidth="1"/>
    <col min="9986" max="9986" width="8.5" style="33" customWidth="1"/>
    <col min="9987" max="9987" width="9.25" style="33" customWidth="1"/>
    <col min="9988" max="9988" width="5.625" style="33" customWidth="1"/>
    <col min="9989" max="9989" width="24.625" style="33" customWidth="1"/>
    <col min="9990" max="9990" width="13.375" style="33" customWidth="1"/>
    <col min="9991" max="9991" width="14.875" style="33" customWidth="1"/>
    <col min="9992" max="9992" width="13.5" style="33" customWidth="1"/>
    <col min="9993" max="9993" width="12.625" style="33" customWidth="1"/>
    <col min="9994" max="9994" width="73.125" style="33" customWidth="1"/>
    <col min="9995" max="10240" width="9" style="33"/>
    <col min="10241" max="10241" width="5.25" style="33" customWidth="1"/>
    <col min="10242" max="10242" width="8.5" style="33" customWidth="1"/>
    <col min="10243" max="10243" width="9.25" style="33" customWidth="1"/>
    <col min="10244" max="10244" width="5.625" style="33" customWidth="1"/>
    <col min="10245" max="10245" width="24.625" style="33" customWidth="1"/>
    <col min="10246" max="10246" width="13.375" style="33" customWidth="1"/>
    <col min="10247" max="10247" width="14.875" style="33" customWidth="1"/>
    <col min="10248" max="10248" width="13.5" style="33" customWidth="1"/>
    <col min="10249" max="10249" width="12.625" style="33" customWidth="1"/>
    <col min="10250" max="10250" width="73.125" style="33" customWidth="1"/>
    <col min="10251" max="10496" width="9" style="33"/>
    <col min="10497" max="10497" width="5.25" style="33" customWidth="1"/>
    <col min="10498" max="10498" width="8.5" style="33" customWidth="1"/>
    <col min="10499" max="10499" width="9.25" style="33" customWidth="1"/>
    <col min="10500" max="10500" width="5.625" style="33" customWidth="1"/>
    <col min="10501" max="10501" width="24.625" style="33" customWidth="1"/>
    <col min="10502" max="10502" width="13.375" style="33" customWidth="1"/>
    <col min="10503" max="10503" width="14.875" style="33" customWidth="1"/>
    <col min="10504" max="10504" width="13.5" style="33" customWidth="1"/>
    <col min="10505" max="10505" width="12.625" style="33" customWidth="1"/>
    <col min="10506" max="10506" width="73.125" style="33" customWidth="1"/>
    <col min="10507" max="10752" width="9" style="33"/>
    <col min="10753" max="10753" width="5.25" style="33" customWidth="1"/>
    <col min="10754" max="10754" width="8.5" style="33" customWidth="1"/>
    <col min="10755" max="10755" width="9.25" style="33" customWidth="1"/>
    <col min="10756" max="10756" width="5.625" style="33" customWidth="1"/>
    <col min="10757" max="10757" width="24.625" style="33" customWidth="1"/>
    <col min="10758" max="10758" width="13.375" style="33" customWidth="1"/>
    <col min="10759" max="10759" width="14.875" style="33" customWidth="1"/>
    <col min="10760" max="10760" width="13.5" style="33" customWidth="1"/>
    <col min="10761" max="10761" width="12.625" style="33" customWidth="1"/>
    <col min="10762" max="10762" width="73.125" style="33" customWidth="1"/>
    <col min="10763" max="11008" width="9" style="33"/>
    <col min="11009" max="11009" width="5.25" style="33" customWidth="1"/>
    <col min="11010" max="11010" width="8.5" style="33" customWidth="1"/>
    <col min="11011" max="11011" width="9.25" style="33" customWidth="1"/>
    <col min="11012" max="11012" width="5.625" style="33" customWidth="1"/>
    <col min="11013" max="11013" width="24.625" style="33" customWidth="1"/>
    <col min="11014" max="11014" width="13.375" style="33" customWidth="1"/>
    <col min="11015" max="11015" width="14.875" style="33" customWidth="1"/>
    <col min="11016" max="11016" width="13.5" style="33" customWidth="1"/>
    <col min="11017" max="11017" width="12.625" style="33" customWidth="1"/>
    <col min="11018" max="11018" width="73.125" style="33" customWidth="1"/>
    <col min="11019" max="11264" width="9" style="33"/>
    <col min="11265" max="11265" width="5.25" style="33" customWidth="1"/>
    <col min="11266" max="11266" width="8.5" style="33" customWidth="1"/>
    <col min="11267" max="11267" width="9.25" style="33" customWidth="1"/>
    <col min="11268" max="11268" width="5.625" style="33" customWidth="1"/>
    <col min="11269" max="11269" width="24.625" style="33" customWidth="1"/>
    <col min="11270" max="11270" width="13.375" style="33" customWidth="1"/>
    <col min="11271" max="11271" width="14.875" style="33" customWidth="1"/>
    <col min="11272" max="11272" width="13.5" style="33" customWidth="1"/>
    <col min="11273" max="11273" width="12.625" style="33" customWidth="1"/>
    <col min="11274" max="11274" width="73.125" style="33" customWidth="1"/>
    <col min="11275" max="11520" width="9" style="33"/>
    <col min="11521" max="11521" width="5.25" style="33" customWidth="1"/>
    <col min="11522" max="11522" width="8.5" style="33" customWidth="1"/>
    <col min="11523" max="11523" width="9.25" style="33" customWidth="1"/>
    <col min="11524" max="11524" width="5.625" style="33" customWidth="1"/>
    <col min="11525" max="11525" width="24.625" style="33" customWidth="1"/>
    <col min="11526" max="11526" width="13.375" style="33" customWidth="1"/>
    <col min="11527" max="11527" width="14.875" style="33" customWidth="1"/>
    <col min="11528" max="11528" width="13.5" style="33" customWidth="1"/>
    <col min="11529" max="11529" width="12.625" style="33" customWidth="1"/>
    <col min="11530" max="11530" width="73.125" style="33" customWidth="1"/>
    <col min="11531" max="11776" width="9" style="33"/>
    <col min="11777" max="11777" width="5.25" style="33" customWidth="1"/>
    <col min="11778" max="11778" width="8.5" style="33" customWidth="1"/>
    <col min="11779" max="11779" width="9.25" style="33" customWidth="1"/>
    <col min="11780" max="11780" width="5.625" style="33" customWidth="1"/>
    <col min="11781" max="11781" width="24.625" style="33" customWidth="1"/>
    <col min="11782" max="11782" width="13.375" style="33" customWidth="1"/>
    <col min="11783" max="11783" width="14.875" style="33" customWidth="1"/>
    <col min="11784" max="11784" width="13.5" style="33" customWidth="1"/>
    <col min="11785" max="11785" width="12.625" style="33" customWidth="1"/>
    <col min="11786" max="11786" width="73.125" style="33" customWidth="1"/>
    <col min="11787" max="12032" width="9" style="33"/>
    <col min="12033" max="12033" width="5.25" style="33" customWidth="1"/>
    <col min="12034" max="12034" width="8.5" style="33" customWidth="1"/>
    <col min="12035" max="12035" width="9.25" style="33" customWidth="1"/>
    <col min="12036" max="12036" width="5.625" style="33" customWidth="1"/>
    <col min="12037" max="12037" width="24.625" style="33" customWidth="1"/>
    <col min="12038" max="12038" width="13.375" style="33" customWidth="1"/>
    <col min="12039" max="12039" width="14.875" style="33" customWidth="1"/>
    <col min="12040" max="12040" width="13.5" style="33" customWidth="1"/>
    <col min="12041" max="12041" width="12.625" style="33" customWidth="1"/>
    <col min="12042" max="12042" width="73.125" style="33" customWidth="1"/>
    <col min="12043" max="12288" width="9" style="33"/>
    <col min="12289" max="12289" width="5.25" style="33" customWidth="1"/>
    <col min="12290" max="12290" width="8.5" style="33" customWidth="1"/>
    <col min="12291" max="12291" width="9.25" style="33" customWidth="1"/>
    <col min="12292" max="12292" width="5.625" style="33" customWidth="1"/>
    <col min="12293" max="12293" width="24.625" style="33" customWidth="1"/>
    <col min="12294" max="12294" width="13.375" style="33" customWidth="1"/>
    <col min="12295" max="12295" width="14.875" style="33" customWidth="1"/>
    <col min="12296" max="12296" width="13.5" style="33" customWidth="1"/>
    <col min="12297" max="12297" width="12.625" style="33" customWidth="1"/>
    <col min="12298" max="12298" width="73.125" style="33" customWidth="1"/>
    <col min="12299" max="12544" width="9" style="33"/>
    <col min="12545" max="12545" width="5.25" style="33" customWidth="1"/>
    <col min="12546" max="12546" width="8.5" style="33" customWidth="1"/>
    <col min="12547" max="12547" width="9.25" style="33" customWidth="1"/>
    <col min="12548" max="12548" width="5.625" style="33" customWidth="1"/>
    <col min="12549" max="12549" width="24.625" style="33" customWidth="1"/>
    <col min="12550" max="12550" width="13.375" style="33" customWidth="1"/>
    <col min="12551" max="12551" width="14.875" style="33" customWidth="1"/>
    <col min="12552" max="12552" width="13.5" style="33" customWidth="1"/>
    <col min="12553" max="12553" width="12.625" style="33" customWidth="1"/>
    <col min="12554" max="12554" width="73.125" style="33" customWidth="1"/>
    <col min="12555" max="12800" width="9" style="33"/>
    <col min="12801" max="12801" width="5.25" style="33" customWidth="1"/>
    <col min="12802" max="12802" width="8.5" style="33" customWidth="1"/>
    <col min="12803" max="12803" width="9.25" style="33" customWidth="1"/>
    <col min="12804" max="12804" width="5.625" style="33" customWidth="1"/>
    <col min="12805" max="12805" width="24.625" style="33" customWidth="1"/>
    <col min="12806" max="12806" width="13.375" style="33" customWidth="1"/>
    <col min="12807" max="12807" width="14.875" style="33" customWidth="1"/>
    <col min="12808" max="12808" width="13.5" style="33" customWidth="1"/>
    <col min="12809" max="12809" width="12.625" style="33" customWidth="1"/>
    <col min="12810" max="12810" width="73.125" style="33" customWidth="1"/>
    <col min="12811" max="13056" width="9" style="33"/>
    <col min="13057" max="13057" width="5.25" style="33" customWidth="1"/>
    <col min="13058" max="13058" width="8.5" style="33" customWidth="1"/>
    <col min="13059" max="13059" width="9.25" style="33" customWidth="1"/>
    <col min="13060" max="13060" width="5.625" style="33" customWidth="1"/>
    <col min="13061" max="13061" width="24.625" style="33" customWidth="1"/>
    <col min="13062" max="13062" width="13.375" style="33" customWidth="1"/>
    <col min="13063" max="13063" width="14.875" style="33" customWidth="1"/>
    <col min="13064" max="13064" width="13.5" style="33" customWidth="1"/>
    <col min="13065" max="13065" width="12.625" style="33" customWidth="1"/>
    <col min="13066" max="13066" width="73.125" style="33" customWidth="1"/>
    <col min="13067" max="13312" width="9" style="33"/>
    <col min="13313" max="13313" width="5.25" style="33" customWidth="1"/>
    <col min="13314" max="13314" width="8.5" style="33" customWidth="1"/>
    <col min="13315" max="13315" width="9.25" style="33" customWidth="1"/>
    <col min="13316" max="13316" width="5.625" style="33" customWidth="1"/>
    <col min="13317" max="13317" width="24.625" style="33" customWidth="1"/>
    <col min="13318" max="13318" width="13.375" style="33" customWidth="1"/>
    <col min="13319" max="13319" width="14.875" style="33" customWidth="1"/>
    <col min="13320" max="13320" width="13.5" style="33" customWidth="1"/>
    <col min="13321" max="13321" width="12.625" style="33" customWidth="1"/>
    <col min="13322" max="13322" width="73.125" style="33" customWidth="1"/>
    <col min="13323" max="13568" width="9" style="33"/>
    <col min="13569" max="13569" width="5.25" style="33" customWidth="1"/>
    <col min="13570" max="13570" width="8.5" style="33" customWidth="1"/>
    <col min="13571" max="13571" width="9.25" style="33" customWidth="1"/>
    <col min="13572" max="13572" width="5.625" style="33" customWidth="1"/>
    <col min="13573" max="13573" width="24.625" style="33" customWidth="1"/>
    <col min="13574" max="13574" width="13.375" style="33" customWidth="1"/>
    <col min="13575" max="13575" width="14.875" style="33" customWidth="1"/>
    <col min="13576" max="13576" width="13.5" style="33" customWidth="1"/>
    <col min="13577" max="13577" width="12.625" style="33" customWidth="1"/>
    <col min="13578" max="13578" width="73.125" style="33" customWidth="1"/>
    <col min="13579" max="13824" width="9" style="33"/>
    <col min="13825" max="13825" width="5.25" style="33" customWidth="1"/>
    <col min="13826" max="13826" width="8.5" style="33" customWidth="1"/>
    <col min="13827" max="13827" width="9.25" style="33" customWidth="1"/>
    <col min="13828" max="13828" width="5.625" style="33" customWidth="1"/>
    <col min="13829" max="13829" width="24.625" style="33" customWidth="1"/>
    <col min="13830" max="13830" width="13.375" style="33" customWidth="1"/>
    <col min="13831" max="13831" width="14.875" style="33" customWidth="1"/>
    <col min="13832" max="13832" width="13.5" style="33" customWidth="1"/>
    <col min="13833" max="13833" width="12.625" style="33" customWidth="1"/>
    <col min="13834" max="13834" width="73.125" style="33" customWidth="1"/>
    <col min="13835" max="14080" width="9" style="33"/>
    <col min="14081" max="14081" width="5.25" style="33" customWidth="1"/>
    <col min="14082" max="14082" width="8.5" style="33" customWidth="1"/>
    <col min="14083" max="14083" width="9.25" style="33" customWidth="1"/>
    <col min="14084" max="14084" width="5.625" style="33" customWidth="1"/>
    <col min="14085" max="14085" width="24.625" style="33" customWidth="1"/>
    <col min="14086" max="14086" width="13.375" style="33" customWidth="1"/>
    <col min="14087" max="14087" width="14.875" style="33" customWidth="1"/>
    <col min="14088" max="14088" width="13.5" style="33" customWidth="1"/>
    <col min="14089" max="14089" width="12.625" style="33" customWidth="1"/>
    <col min="14090" max="14090" width="73.125" style="33" customWidth="1"/>
    <col min="14091" max="14336" width="9" style="33"/>
    <col min="14337" max="14337" width="5.25" style="33" customWidth="1"/>
    <col min="14338" max="14338" width="8.5" style="33" customWidth="1"/>
    <col min="14339" max="14339" width="9.25" style="33" customWidth="1"/>
    <col min="14340" max="14340" width="5.625" style="33" customWidth="1"/>
    <col min="14341" max="14341" width="24.625" style="33" customWidth="1"/>
    <col min="14342" max="14342" width="13.375" style="33" customWidth="1"/>
    <col min="14343" max="14343" width="14.875" style="33" customWidth="1"/>
    <col min="14344" max="14344" width="13.5" style="33" customWidth="1"/>
    <col min="14345" max="14345" width="12.625" style="33" customWidth="1"/>
    <col min="14346" max="14346" width="73.125" style="33" customWidth="1"/>
    <col min="14347" max="14592" width="9" style="33"/>
    <col min="14593" max="14593" width="5.25" style="33" customWidth="1"/>
    <col min="14594" max="14594" width="8.5" style="33" customWidth="1"/>
    <col min="14595" max="14595" width="9.25" style="33" customWidth="1"/>
    <col min="14596" max="14596" width="5.625" style="33" customWidth="1"/>
    <col min="14597" max="14597" width="24.625" style="33" customWidth="1"/>
    <col min="14598" max="14598" width="13.375" style="33" customWidth="1"/>
    <col min="14599" max="14599" width="14.875" style="33" customWidth="1"/>
    <col min="14600" max="14600" width="13.5" style="33" customWidth="1"/>
    <col min="14601" max="14601" width="12.625" style="33" customWidth="1"/>
    <col min="14602" max="14602" width="73.125" style="33" customWidth="1"/>
    <col min="14603" max="14848" width="9" style="33"/>
    <col min="14849" max="14849" width="5.25" style="33" customWidth="1"/>
    <col min="14850" max="14850" width="8.5" style="33" customWidth="1"/>
    <col min="14851" max="14851" width="9.25" style="33" customWidth="1"/>
    <col min="14852" max="14852" width="5.625" style="33" customWidth="1"/>
    <col min="14853" max="14853" width="24.625" style="33" customWidth="1"/>
    <col min="14854" max="14854" width="13.375" style="33" customWidth="1"/>
    <col min="14855" max="14855" width="14.875" style="33" customWidth="1"/>
    <col min="14856" max="14856" width="13.5" style="33" customWidth="1"/>
    <col min="14857" max="14857" width="12.625" style="33" customWidth="1"/>
    <col min="14858" max="14858" width="73.125" style="33" customWidth="1"/>
    <col min="14859" max="15104" width="9" style="33"/>
    <col min="15105" max="15105" width="5.25" style="33" customWidth="1"/>
    <col min="15106" max="15106" width="8.5" style="33" customWidth="1"/>
    <col min="15107" max="15107" width="9.25" style="33" customWidth="1"/>
    <col min="15108" max="15108" width="5.625" style="33" customWidth="1"/>
    <col min="15109" max="15109" width="24.625" style="33" customWidth="1"/>
    <col min="15110" max="15110" width="13.375" style="33" customWidth="1"/>
    <col min="15111" max="15111" width="14.875" style="33" customWidth="1"/>
    <col min="15112" max="15112" width="13.5" style="33" customWidth="1"/>
    <col min="15113" max="15113" width="12.625" style="33" customWidth="1"/>
    <col min="15114" max="15114" width="73.125" style="33" customWidth="1"/>
    <col min="15115" max="15360" width="9" style="33"/>
    <col min="15361" max="15361" width="5.25" style="33" customWidth="1"/>
    <col min="15362" max="15362" width="8.5" style="33" customWidth="1"/>
    <col min="15363" max="15363" width="9.25" style="33" customWidth="1"/>
    <col min="15364" max="15364" width="5.625" style="33" customWidth="1"/>
    <col min="15365" max="15365" width="24.625" style="33" customWidth="1"/>
    <col min="15366" max="15366" width="13.375" style="33" customWidth="1"/>
    <col min="15367" max="15367" width="14.875" style="33" customWidth="1"/>
    <col min="15368" max="15368" width="13.5" style="33" customWidth="1"/>
    <col min="15369" max="15369" width="12.625" style="33" customWidth="1"/>
    <col min="15370" max="15370" width="73.125" style="33" customWidth="1"/>
    <col min="15371" max="15616" width="9" style="33"/>
    <col min="15617" max="15617" width="5.25" style="33" customWidth="1"/>
    <col min="15618" max="15618" width="8.5" style="33" customWidth="1"/>
    <col min="15619" max="15619" width="9.25" style="33" customWidth="1"/>
    <col min="15620" max="15620" width="5.625" style="33" customWidth="1"/>
    <col min="15621" max="15621" width="24.625" style="33" customWidth="1"/>
    <col min="15622" max="15622" width="13.375" style="33" customWidth="1"/>
    <col min="15623" max="15623" width="14.875" style="33" customWidth="1"/>
    <col min="15624" max="15624" width="13.5" style="33" customWidth="1"/>
    <col min="15625" max="15625" width="12.625" style="33" customWidth="1"/>
    <col min="15626" max="15626" width="73.125" style="33" customWidth="1"/>
    <col min="15627" max="15872" width="9" style="33"/>
    <col min="15873" max="15873" width="5.25" style="33" customWidth="1"/>
    <col min="15874" max="15874" width="8.5" style="33" customWidth="1"/>
    <col min="15875" max="15875" width="9.25" style="33" customWidth="1"/>
    <col min="15876" max="15876" width="5.625" style="33" customWidth="1"/>
    <col min="15877" max="15877" width="24.625" style="33" customWidth="1"/>
    <col min="15878" max="15878" width="13.375" style="33" customWidth="1"/>
    <col min="15879" max="15879" width="14.875" style="33" customWidth="1"/>
    <col min="15880" max="15880" width="13.5" style="33" customWidth="1"/>
    <col min="15881" max="15881" width="12.625" style="33" customWidth="1"/>
    <col min="15882" max="15882" width="73.125" style="33" customWidth="1"/>
    <col min="15883" max="16128" width="9" style="33"/>
    <col min="16129" max="16129" width="5.25" style="33" customWidth="1"/>
    <col min="16130" max="16130" width="8.5" style="33" customWidth="1"/>
    <col min="16131" max="16131" width="9.25" style="33" customWidth="1"/>
    <col min="16132" max="16132" width="5.625" style="33" customWidth="1"/>
    <col min="16133" max="16133" width="24.625" style="33" customWidth="1"/>
    <col min="16134" max="16134" width="13.375" style="33" customWidth="1"/>
    <col min="16135" max="16135" width="14.875" style="33" customWidth="1"/>
    <col min="16136" max="16136" width="13.5" style="33" customWidth="1"/>
    <col min="16137" max="16137" width="12.625" style="33" customWidth="1"/>
    <col min="16138" max="16138" width="73.125" style="33" customWidth="1"/>
    <col min="16139" max="16384" width="9" style="33"/>
  </cols>
  <sheetData>
    <row r="1" spans="1:11" ht="80.099999999999994" customHeight="1">
      <c r="A1" s="94" t="s">
        <v>87</v>
      </c>
      <c r="B1" s="94"/>
      <c r="C1" s="94"/>
      <c r="D1" s="94"/>
      <c r="E1" s="94"/>
      <c r="F1" s="94"/>
      <c r="G1" s="94"/>
      <c r="H1" s="94"/>
      <c r="I1" s="94"/>
      <c r="J1" s="94"/>
      <c r="K1" s="94"/>
    </row>
    <row r="2" spans="1:11" ht="80.099999999999994" customHeight="1">
      <c r="A2" s="43"/>
      <c r="B2" s="43"/>
      <c r="C2" s="43"/>
      <c r="D2" s="43"/>
      <c r="E2" s="43"/>
      <c r="F2" s="43"/>
      <c r="G2" s="43"/>
      <c r="H2" s="43"/>
      <c r="I2" s="43"/>
      <c r="J2" s="43"/>
      <c r="K2" s="43"/>
    </row>
    <row r="3" spans="1:11" ht="63">
      <c r="A3" s="44" t="s">
        <v>88</v>
      </c>
      <c r="B3" s="44" t="s">
        <v>89</v>
      </c>
      <c r="C3" s="44" t="s">
        <v>90</v>
      </c>
      <c r="D3" s="44" t="s">
        <v>91</v>
      </c>
      <c r="E3" s="44" t="s">
        <v>92</v>
      </c>
      <c r="F3" s="26" t="s">
        <v>93</v>
      </c>
      <c r="G3" s="44" t="s">
        <v>94</v>
      </c>
      <c r="H3" s="44" t="s">
        <v>95</v>
      </c>
      <c r="I3" s="44" t="s">
        <v>96</v>
      </c>
      <c r="J3" s="44" t="s">
        <v>97</v>
      </c>
      <c r="K3" s="44" t="s">
        <v>98</v>
      </c>
    </row>
    <row r="4" spans="1:11" ht="409.6" customHeight="1">
      <c r="A4" s="92" t="s">
        <v>14</v>
      </c>
      <c r="B4" s="92" t="s">
        <v>166</v>
      </c>
      <c r="C4" s="92" t="s">
        <v>167</v>
      </c>
      <c r="D4" s="106" t="s">
        <v>30</v>
      </c>
      <c r="E4" s="92" t="s">
        <v>168</v>
      </c>
      <c r="F4" s="103">
        <v>20000000</v>
      </c>
      <c r="G4" s="103">
        <v>13200000</v>
      </c>
      <c r="H4" s="103">
        <v>6800000.0000000009</v>
      </c>
      <c r="I4" s="103">
        <v>12540000</v>
      </c>
      <c r="J4" s="131" t="s">
        <v>262</v>
      </c>
      <c r="K4" s="92" t="s">
        <v>0</v>
      </c>
    </row>
    <row r="5" spans="1:11" ht="252" customHeight="1">
      <c r="A5" s="92"/>
      <c r="B5" s="92"/>
      <c r="C5" s="92"/>
      <c r="D5" s="108"/>
      <c r="E5" s="92"/>
      <c r="F5" s="103"/>
      <c r="G5" s="103"/>
      <c r="H5" s="103"/>
      <c r="I5" s="103" t="s">
        <v>0</v>
      </c>
      <c r="J5" s="131" t="s">
        <v>0</v>
      </c>
      <c r="K5" s="92"/>
    </row>
    <row r="6" spans="1:11" ht="409.6" customHeight="1">
      <c r="A6" s="106">
        <v>2</v>
      </c>
      <c r="B6" s="106" t="s">
        <v>166</v>
      </c>
      <c r="C6" s="106" t="s">
        <v>167</v>
      </c>
      <c r="D6" s="106" t="s">
        <v>30</v>
      </c>
      <c r="E6" s="106" t="s">
        <v>169</v>
      </c>
      <c r="F6" s="114">
        <v>26552834</v>
      </c>
      <c r="G6" s="114">
        <v>17524000</v>
      </c>
      <c r="H6" s="114">
        <v>9028834</v>
      </c>
      <c r="I6" s="114">
        <v>1980000</v>
      </c>
      <c r="J6" s="117" t="s">
        <v>263</v>
      </c>
      <c r="K6" s="106" t="s">
        <v>0</v>
      </c>
    </row>
    <row r="7" spans="1:11" ht="345.75" customHeight="1">
      <c r="A7" s="107"/>
      <c r="B7" s="107"/>
      <c r="C7" s="107"/>
      <c r="D7" s="107"/>
      <c r="E7" s="107"/>
      <c r="F7" s="115"/>
      <c r="G7" s="115"/>
      <c r="H7" s="115"/>
      <c r="I7" s="115"/>
      <c r="J7" s="118"/>
      <c r="K7" s="107"/>
    </row>
    <row r="8" spans="1:11" ht="117.75" customHeight="1">
      <c r="A8" s="92">
        <v>3</v>
      </c>
      <c r="B8" s="92" t="s">
        <v>166</v>
      </c>
      <c r="C8" s="92" t="s">
        <v>167</v>
      </c>
      <c r="D8" s="106" t="s">
        <v>30</v>
      </c>
      <c r="E8" s="92" t="s">
        <v>170</v>
      </c>
      <c r="F8" s="103">
        <v>13260000</v>
      </c>
      <c r="G8" s="103">
        <v>8751600</v>
      </c>
      <c r="H8" s="103">
        <v>4508400</v>
      </c>
      <c r="I8" s="103">
        <v>0</v>
      </c>
      <c r="J8" s="132" t="s">
        <v>264</v>
      </c>
      <c r="K8" s="92" t="s">
        <v>0</v>
      </c>
    </row>
    <row r="9" spans="1:11" ht="3.75" hidden="1" customHeight="1">
      <c r="A9" s="92"/>
      <c r="B9" s="92"/>
      <c r="C9" s="92"/>
      <c r="D9" s="108"/>
      <c r="E9" s="92"/>
      <c r="F9" s="103"/>
      <c r="G9" s="103"/>
      <c r="H9" s="103"/>
      <c r="I9" s="103" t="s">
        <v>0</v>
      </c>
      <c r="J9" s="133" t="s">
        <v>0</v>
      </c>
      <c r="K9" s="92"/>
    </row>
    <row r="10" spans="1:11" ht="409.6" customHeight="1">
      <c r="A10" s="106">
        <v>4</v>
      </c>
      <c r="B10" s="106" t="s">
        <v>166</v>
      </c>
      <c r="C10" s="106" t="s">
        <v>167</v>
      </c>
      <c r="D10" s="106" t="s">
        <v>30</v>
      </c>
      <c r="E10" s="106" t="s">
        <v>171</v>
      </c>
      <c r="F10" s="114">
        <v>11500000</v>
      </c>
      <c r="G10" s="114">
        <v>7590000</v>
      </c>
      <c r="H10" s="114">
        <v>3910000.0000000005</v>
      </c>
      <c r="I10" s="114">
        <v>7590000</v>
      </c>
      <c r="J10" s="117" t="s">
        <v>265</v>
      </c>
      <c r="K10" s="106" t="s">
        <v>0</v>
      </c>
    </row>
    <row r="11" spans="1:11" ht="409.6" customHeight="1">
      <c r="A11" s="107"/>
      <c r="B11" s="107"/>
      <c r="C11" s="107"/>
      <c r="D11" s="107"/>
      <c r="E11" s="107"/>
      <c r="F11" s="115"/>
      <c r="G11" s="115"/>
      <c r="H11" s="115"/>
      <c r="I11" s="115"/>
      <c r="J11" s="118"/>
      <c r="K11" s="107"/>
    </row>
    <row r="12" spans="1:11" ht="272.25" customHeight="1">
      <c r="A12" s="108"/>
      <c r="B12" s="108"/>
      <c r="C12" s="108"/>
      <c r="D12" s="108"/>
      <c r="E12" s="108"/>
      <c r="F12" s="116"/>
      <c r="G12" s="116"/>
      <c r="H12" s="116"/>
      <c r="I12" s="116"/>
      <c r="J12" s="105"/>
      <c r="K12" s="108"/>
    </row>
    <row r="13" spans="1:11" ht="409.6" customHeight="1">
      <c r="A13" s="106">
        <v>5</v>
      </c>
      <c r="B13" s="106" t="s">
        <v>166</v>
      </c>
      <c r="C13" s="106" t="s">
        <v>167</v>
      </c>
      <c r="D13" s="106" t="s">
        <v>30</v>
      </c>
      <c r="E13" s="106" t="s">
        <v>172</v>
      </c>
      <c r="F13" s="114">
        <v>10000000</v>
      </c>
      <c r="G13" s="114">
        <v>6600000</v>
      </c>
      <c r="H13" s="114">
        <v>3400000.0000000005</v>
      </c>
      <c r="I13" s="114">
        <v>6600000</v>
      </c>
      <c r="J13" s="117" t="s">
        <v>266</v>
      </c>
      <c r="K13" s="106" t="s">
        <v>0</v>
      </c>
    </row>
    <row r="14" spans="1:11" ht="284.25" customHeight="1">
      <c r="A14" s="107"/>
      <c r="B14" s="107"/>
      <c r="C14" s="107"/>
      <c r="D14" s="107"/>
      <c r="E14" s="107"/>
      <c r="F14" s="115"/>
      <c r="G14" s="115"/>
      <c r="H14" s="115"/>
      <c r="I14" s="115"/>
      <c r="J14" s="118"/>
      <c r="K14" s="107"/>
    </row>
    <row r="15" spans="1:11" ht="408.75" customHeight="1">
      <c r="A15" s="108"/>
      <c r="B15" s="108"/>
      <c r="C15" s="108"/>
      <c r="D15" s="108"/>
      <c r="E15" s="108"/>
      <c r="F15" s="116"/>
      <c r="G15" s="116"/>
      <c r="H15" s="116"/>
      <c r="I15" s="116"/>
      <c r="J15" s="105"/>
      <c r="K15" s="108"/>
    </row>
    <row r="16" spans="1:11" ht="409.6" customHeight="1">
      <c r="A16" s="92">
        <v>6</v>
      </c>
      <c r="B16" s="92" t="s">
        <v>166</v>
      </c>
      <c r="C16" s="92" t="s">
        <v>167</v>
      </c>
      <c r="D16" s="106" t="s">
        <v>30</v>
      </c>
      <c r="E16" s="92" t="s">
        <v>173</v>
      </c>
      <c r="F16" s="103">
        <v>8500000</v>
      </c>
      <c r="G16" s="103">
        <v>5610000</v>
      </c>
      <c r="H16" s="103">
        <v>2890000</v>
      </c>
      <c r="I16" s="103">
        <v>5610000</v>
      </c>
      <c r="J16" s="132" t="s">
        <v>267</v>
      </c>
      <c r="K16" s="92" t="s">
        <v>0</v>
      </c>
    </row>
    <row r="17" spans="1:11" ht="322.5" customHeight="1">
      <c r="A17" s="92"/>
      <c r="B17" s="92"/>
      <c r="C17" s="92"/>
      <c r="D17" s="108"/>
      <c r="E17" s="92"/>
      <c r="F17" s="103"/>
      <c r="G17" s="103"/>
      <c r="H17" s="103"/>
      <c r="I17" s="103" t="s">
        <v>0</v>
      </c>
      <c r="J17" s="133" t="s">
        <v>0</v>
      </c>
      <c r="K17" s="92"/>
    </row>
    <row r="18" spans="1:11" ht="39.950000000000003" customHeight="1">
      <c r="A18" s="92" t="s">
        <v>108</v>
      </c>
      <c r="B18" s="92"/>
      <c r="C18" s="92"/>
      <c r="D18" s="92"/>
      <c r="E18" s="92"/>
      <c r="F18" s="37">
        <v>89812834</v>
      </c>
      <c r="G18" s="37">
        <v>59275600</v>
      </c>
      <c r="H18" s="37">
        <v>30537234</v>
      </c>
      <c r="I18" s="37">
        <f>SUM(I4:I17)</f>
        <v>34320000</v>
      </c>
      <c r="J18" s="48"/>
      <c r="K18" s="36"/>
    </row>
    <row r="19" spans="1:11" ht="39.950000000000003" customHeight="1">
      <c r="A19" s="92" t="s">
        <v>109</v>
      </c>
      <c r="B19" s="92"/>
      <c r="C19" s="92"/>
      <c r="D19" s="92"/>
      <c r="E19" s="92"/>
      <c r="F19" s="92"/>
      <c r="G19" s="92"/>
      <c r="H19" s="92"/>
      <c r="I19" s="92"/>
      <c r="J19" s="92"/>
      <c r="K19" s="92"/>
    </row>
    <row r="20" spans="1:11" ht="61.5" customHeight="1">
      <c r="A20" s="93" t="s">
        <v>0</v>
      </c>
      <c r="B20" s="93"/>
      <c r="C20" s="93"/>
      <c r="D20" s="93"/>
      <c r="E20" s="93"/>
      <c r="F20" s="93"/>
      <c r="G20" s="93"/>
      <c r="H20" s="93"/>
      <c r="I20" s="93"/>
      <c r="J20" s="93"/>
      <c r="K20" s="93"/>
    </row>
  </sheetData>
  <mergeCells count="70">
    <mergeCell ref="A19:K19"/>
    <mergeCell ref="A20:K20"/>
    <mergeCell ref="G16:G17"/>
    <mergeCell ref="H16:H17"/>
    <mergeCell ref="I16:I17"/>
    <mergeCell ref="J16:J17"/>
    <mergeCell ref="K16:K17"/>
    <mergeCell ref="A18:E18"/>
    <mergeCell ref="A16:A17"/>
    <mergeCell ref="B16:B17"/>
    <mergeCell ref="C16:C17"/>
    <mergeCell ref="D16:D17"/>
    <mergeCell ref="E16:E17"/>
    <mergeCell ref="F16:F17"/>
    <mergeCell ref="K13:K15"/>
    <mergeCell ref="G10:G12"/>
    <mergeCell ref="H10:H12"/>
    <mergeCell ref="I10:I12"/>
    <mergeCell ref="J10:J12"/>
    <mergeCell ref="K10:K12"/>
    <mergeCell ref="G13:G15"/>
    <mergeCell ref="H13:H15"/>
    <mergeCell ref="I13:I15"/>
    <mergeCell ref="J13:J15"/>
    <mergeCell ref="F10:F12"/>
    <mergeCell ref="A13:A15"/>
    <mergeCell ref="B13:B15"/>
    <mergeCell ref="C13:C15"/>
    <mergeCell ref="D13:D15"/>
    <mergeCell ref="E13:E15"/>
    <mergeCell ref="F13:F15"/>
    <mergeCell ref="A10:A12"/>
    <mergeCell ref="B10:B12"/>
    <mergeCell ref="C10:C12"/>
    <mergeCell ref="D10:D12"/>
    <mergeCell ref="E10:E12"/>
    <mergeCell ref="K6:K7"/>
    <mergeCell ref="A8:A9"/>
    <mergeCell ref="B8:B9"/>
    <mergeCell ref="C8:C9"/>
    <mergeCell ref="D8:D9"/>
    <mergeCell ref="E8:E9"/>
    <mergeCell ref="F8:F9"/>
    <mergeCell ref="G8:G9"/>
    <mergeCell ref="H8:H9"/>
    <mergeCell ref="I8:I9"/>
    <mergeCell ref="J8:J9"/>
    <mergeCell ref="K8:K9"/>
    <mergeCell ref="F6:F7"/>
    <mergeCell ref="G6:G7"/>
    <mergeCell ref="H6:H7"/>
    <mergeCell ref="I6:I7"/>
    <mergeCell ref="J6:J7"/>
    <mergeCell ref="A6:A7"/>
    <mergeCell ref="B6:B7"/>
    <mergeCell ref="C6:C7"/>
    <mergeCell ref="D6:D7"/>
    <mergeCell ref="E6:E7"/>
    <mergeCell ref="A1:K1"/>
    <mergeCell ref="A4:A5"/>
    <mergeCell ref="B4:B5"/>
    <mergeCell ref="C4:C5"/>
    <mergeCell ref="D4:D5"/>
    <mergeCell ref="E4:E5"/>
    <mergeCell ref="F4:F5"/>
    <mergeCell ref="G4:G5"/>
    <mergeCell ref="H4:H5"/>
    <mergeCell ref="I4:I5"/>
    <mergeCell ref="J4:J5"/>
    <mergeCell ref="K4:K5"/>
  </mergeCells>
  <phoneticPr fontId="1" type="noConversion"/>
  <printOptions horizontalCentered="1"/>
  <pageMargins left="0.39370078740157483" right="0.39370078740157483" top="0.59055118110236227" bottom="0.59055118110236227" header="0.51181102362204722" footer="0.51181102362204722"/>
  <pageSetup paperSize="8" scale="70"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rgb="FFFFFF00"/>
  </sheetPr>
  <dimension ref="A1:K18"/>
  <sheetViews>
    <sheetView view="pageBreakPreview" zoomScale="50" zoomScaleNormal="40" zoomScaleSheetLayoutView="50" workbookViewId="0">
      <selection activeCell="K16" sqref="A1:K16"/>
    </sheetView>
  </sheetViews>
  <sheetFormatPr defaultColWidth="9" defaultRowHeight="16.5"/>
  <cols>
    <col min="1" max="1" width="5.25" style="1" customWidth="1"/>
    <col min="2" max="2" width="8.5" style="1" customWidth="1"/>
    <col min="3" max="3" width="9.25" style="1" customWidth="1"/>
    <col min="4" max="4" width="5.625" style="1" customWidth="1"/>
    <col min="5" max="5" width="24.625" style="3" customWidth="1"/>
    <col min="6" max="6" width="13.375" style="2" customWidth="1"/>
    <col min="7" max="7" width="14.875" style="1" customWidth="1"/>
    <col min="8" max="8" width="13.5" style="1" customWidth="1"/>
    <col min="9" max="9" width="12.625" style="1" customWidth="1"/>
    <col min="10" max="10" width="68" style="1" customWidth="1"/>
    <col min="11" max="16384" width="9" style="1"/>
  </cols>
  <sheetData>
    <row r="1" spans="1:11" ht="80.099999999999994" customHeight="1">
      <c r="A1" s="94" t="s">
        <v>87</v>
      </c>
      <c r="B1" s="94"/>
      <c r="C1" s="94"/>
      <c r="D1" s="94"/>
      <c r="E1" s="94"/>
      <c r="F1" s="94"/>
      <c r="G1" s="94"/>
      <c r="H1" s="94"/>
      <c r="I1" s="94"/>
      <c r="J1" s="94"/>
      <c r="K1" s="94"/>
    </row>
    <row r="2" spans="1:11" ht="41.45" customHeight="1">
      <c r="A2" s="14"/>
      <c r="B2" s="14"/>
      <c r="C2" s="15"/>
      <c r="D2" s="15"/>
      <c r="E2" s="15"/>
      <c r="F2" s="15"/>
      <c r="G2" s="15"/>
      <c r="H2" s="15"/>
      <c r="I2" s="15"/>
      <c r="J2" s="22"/>
      <c r="K2" s="21"/>
    </row>
    <row r="3" spans="1:11" ht="90" customHeight="1">
      <c r="A3" s="16" t="s">
        <v>88</v>
      </c>
      <c r="B3" s="16" t="s">
        <v>89</v>
      </c>
      <c r="C3" s="16" t="s">
        <v>90</v>
      </c>
      <c r="D3" s="16" t="s">
        <v>91</v>
      </c>
      <c r="E3" s="16" t="s">
        <v>92</v>
      </c>
      <c r="F3" s="17" t="s">
        <v>93</v>
      </c>
      <c r="G3" s="16" t="s">
        <v>94</v>
      </c>
      <c r="H3" s="16" t="s">
        <v>95</v>
      </c>
      <c r="I3" s="16" t="s">
        <v>96</v>
      </c>
      <c r="J3" s="16" t="s">
        <v>97</v>
      </c>
      <c r="K3" s="16" t="s">
        <v>98</v>
      </c>
    </row>
    <row r="4" spans="1:11" ht="399.95" customHeight="1">
      <c r="A4" s="92">
        <v>1</v>
      </c>
      <c r="B4" s="95" t="s">
        <v>240</v>
      </c>
      <c r="C4" s="92" t="s">
        <v>241</v>
      </c>
      <c r="D4" s="92" t="s">
        <v>30</v>
      </c>
      <c r="E4" s="92" t="s">
        <v>485</v>
      </c>
      <c r="F4" s="99">
        <v>35000000</v>
      </c>
      <c r="G4" s="99">
        <v>23100000</v>
      </c>
      <c r="H4" s="101">
        <v>11900000</v>
      </c>
      <c r="I4" s="114">
        <v>17160000</v>
      </c>
      <c r="J4" s="117" t="s">
        <v>258</v>
      </c>
      <c r="K4" s="92"/>
    </row>
    <row r="5" spans="1:11" ht="336.75" customHeight="1">
      <c r="A5" s="92"/>
      <c r="B5" s="109"/>
      <c r="C5" s="92"/>
      <c r="D5" s="92"/>
      <c r="E5" s="92"/>
      <c r="F5" s="112"/>
      <c r="G5" s="112"/>
      <c r="H5" s="113"/>
      <c r="I5" s="115"/>
      <c r="J5" s="118"/>
      <c r="K5" s="92"/>
    </row>
    <row r="6" spans="1:11" ht="399.95" customHeight="1">
      <c r="A6" s="106">
        <v>2</v>
      </c>
      <c r="B6" s="95" t="s">
        <v>240</v>
      </c>
      <c r="C6" s="92" t="s">
        <v>241</v>
      </c>
      <c r="D6" s="92" t="s">
        <v>30</v>
      </c>
      <c r="E6" s="92" t="s">
        <v>486</v>
      </c>
      <c r="F6" s="103">
        <v>30000000</v>
      </c>
      <c r="G6" s="99">
        <v>19800000</v>
      </c>
      <c r="H6" s="101">
        <v>10200000</v>
      </c>
      <c r="I6" s="114">
        <v>16500000</v>
      </c>
      <c r="J6" s="117" t="s">
        <v>259</v>
      </c>
      <c r="K6" s="106"/>
    </row>
    <row r="7" spans="1:11" ht="244.5" customHeight="1">
      <c r="A7" s="108"/>
      <c r="B7" s="96"/>
      <c r="C7" s="92"/>
      <c r="D7" s="92"/>
      <c r="E7" s="92"/>
      <c r="F7" s="103"/>
      <c r="G7" s="100"/>
      <c r="H7" s="102"/>
      <c r="I7" s="116"/>
      <c r="J7" s="105"/>
      <c r="K7" s="108"/>
    </row>
    <row r="8" spans="1:11" ht="183" customHeight="1">
      <c r="A8" s="106">
        <v>3</v>
      </c>
      <c r="B8" s="95" t="s">
        <v>240</v>
      </c>
      <c r="C8" s="92" t="s">
        <v>242</v>
      </c>
      <c r="D8" s="92" t="s">
        <v>18</v>
      </c>
      <c r="E8" s="92" t="s">
        <v>487</v>
      </c>
      <c r="F8" s="103">
        <v>25600000</v>
      </c>
      <c r="G8" s="99">
        <v>16896000</v>
      </c>
      <c r="H8" s="101">
        <v>8448000</v>
      </c>
      <c r="I8" s="114">
        <v>1320000</v>
      </c>
      <c r="J8" s="117" t="s">
        <v>251</v>
      </c>
      <c r="K8" s="106"/>
    </row>
    <row r="9" spans="1:11" ht="264" hidden="1" customHeight="1">
      <c r="A9" s="108"/>
      <c r="B9" s="96"/>
      <c r="C9" s="92"/>
      <c r="D9" s="92"/>
      <c r="E9" s="92"/>
      <c r="F9" s="103"/>
      <c r="G9" s="100"/>
      <c r="H9" s="102"/>
      <c r="I9" s="116"/>
      <c r="J9" s="105"/>
      <c r="K9" s="108"/>
    </row>
    <row r="10" spans="1:11" ht="267.75" customHeight="1">
      <c r="A10" s="92">
        <v>4</v>
      </c>
      <c r="B10" s="95" t="s">
        <v>240</v>
      </c>
      <c r="C10" s="97" t="s">
        <v>242</v>
      </c>
      <c r="D10" s="97" t="s">
        <v>30</v>
      </c>
      <c r="E10" s="97" t="s">
        <v>488</v>
      </c>
      <c r="F10" s="99">
        <v>10500000</v>
      </c>
      <c r="G10" s="99">
        <v>6930000</v>
      </c>
      <c r="H10" s="101">
        <v>3465000</v>
      </c>
      <c r="I10" s="103">
        <v>6006000</v>
      </c>
      <c r="J10" s="117" t="s">
        <v>252</v>
      </c>
      <c r="K10" s="92"/>
    </row>
    <row r="11" spans="1:11" ht="37.5" hidden="1" customHeight="1">
      <c r="A11" s="92"/>
      <c r="B11" s="96"/>
      <c r="C11" s="98"/>
      <c r="D11" s="98"/>
      <c r="E11" s="98"/>
      <c r="F11" s="100"/>
      <c r="G11" s="100"/>
      <c r="H11" s="102"/>
      <c r="I11" s="103"/>
      <c r="J11" s="105"/>
      <c r="K11" s="92"/>
    </row>
    <row r="12" spans="1:11" ht="360" customHeight="1">
      <c r="A12" s="106">
        <v>5</v>
      </c>
      <c r="B12" s="95" t="s">
        <v>240</v>
      </c>
      <c r="C12" s="92" t="s">
        <v>243</v>
      </c>
      <c r="D12" s="92" t="s">
        <v>18</v>
      </c>
      <c r="E12" s="92" t="s">
        <v>489</v>
      </c>
      <c r="F12" s="103">
        <v>20000000</v>
      </c>
      <c r="G12" s="99">
        <v>13200000</v>
      </c>
      <c r="H12" s="101">
        <v>6600000</v>
      </c>
      <c r="I12" s="114">
        <v>1980000</v>
      </c>
      <c r="J12" s="117" t="s">
        <v>253</v>
      </c>
      <c r="K12" s="106"/>
    </row>
    <row r="13" spans="1:11" ht="24" customHeight="1">
      <c r="A13" s="108"/>
      <c r="B13" s="96"/>
      <c r="C13" s="92"/>
      <c r="D13" s="92"/>
      <c r="E13" s="92"/>
      <c r="F13" s="103"/>
      <c r="G13" s="100"/>
      <c r="H13" s="102"/>
      <c r="I13" s="116"/>
      <c r="J13" s="105"/>
      <c r="K13" s="108"/>
    </row>
    <row r="14" spans="1:11" ht="399.95" customHeight="1">
      <c r="A14" s="106">
        <v>6</v>
      </c>
      <c r="B14" s="95" t="s">
        <v>240</v>
      </c>
      <c r="C14" s="92" t="s">
        <v>242</v>
      </c>
      <c r="D14" s="92" t="s">
        <v>30</v>
      </c>
      <c r="E14" s="92" t="s">
        <v>490</v>
      </c>
      <c r="F14" s="103">
        <v>48000000</v>
      </c>
      <c r="G14" s="99">
        <v>31680000</v>
      </c>
      <c r="H14" s="101">
        <v>15840000</v>
      </c>
      <c r="I14" s="114">
        <v>8250000</v>
      </c>
      <c r="J14" s="117" t="s">
        <v>254</v>
      </c>
      <c r="K14" s="106"/>
    </row>
    <row r="15" spans="1:11" ht="231.75" customHeight="1">
      <c r="A15" s="108"/>
      <c r="B15" s="96"/>
      <c r="C15" s="92"/>
      <c r="D15" s="92"/>
      <c r="E15" s="92"/>
      <c r="F15" s="103"/>
      <c r="G15" s="100"/>
      <c r="H15" s="102"/>
      <c r="I15" s="116"/>
      <c r="J15" s="105"/>
      <c r="K15" s="108"/>
    </row>
    <row r="16" spans="1:11" ht="39.950000000000003" customHeight="1">
      <c r="A16" s="92" t="s">
        <v>108</v>
      </c>
      <c r="B16" s="92"/>
      <c r="C16" s="92"/>
      <c r="D16" s="92"/>
      <c r="E16" s="92"/>
      <c r="F16" s="19">
        <v>155100000</v>
      </c>
      <c r="G16" s="19">
        <v>102366000</v>
      </c>
      <c r="H16" s="19">
        <v>51183000</v>
      </c>
      <c r="I16" s="37">
        <f>SUM(I4:I15)</f>
        <v>51216000</v>
      </c>
      <c r="J16" s="20"/>
      <c r="K16" s="18"/>
    </row>
    <row r="17" spans="1:11" ht="39.950000000000003" customHeight="1">
      <c r="A17" s="92" t="s">
        <v>109</v>
      </c>
      <c r="B17" s="92"/>
      <c r="C17" s="92"/>
      <c r="D17" s="92"/>
      <c r="E17" s="92"/>
      <c r="F17" s="92"/>
      <c r="G17" s="92"/>
      <c r="H17" s="92"/>
      <c r="I17" s="92"/>
      <c r="J17" s="92"/>
      <c r="K17" s="92"/>
    </row>
    <row r="18" spans="1:11" ht="97.5" customHeight="1">
      <c r="A18" s="93" t="s">
        <v>0</v>
      </c>
      <c r="B18" s="93"/>
      <c r="C18" s="93"/>
      <c r="D18" s="93"/>
      <c r="E18" s="93"/>
      <c r="F18" s="93"/>
      <c r="G18" s="93"/>
      <c r="H18" s="93"/>
      <c r="I18" s="93"/>
      <c r="J18" s="93"/>
      <c r="K18" s="93"/>
    </row>
  </sheetData>
  <mergeCells count="70">
    <mergeCell ref="E4:E5"/>
    <mergeCell ref="D4:D5"/>
    <mergeCell ref="C4:C5"/>
    <mergeCell ref="B4:B5"/>
    <mergeCell ref="A1:K1"/>
    <mergeCell ref="A8:A9"/>
    <mergeCell ref="B8:B9"/>
    <mergeCell ref="G10:G11"/>
    <mergeCell ref="I10:I11"/>
    <mergeCell ref="A10:A11"/>
    <mergeCell ref="B10:B11"/>
    <mergeCell ref="C10:C11"/>
    <mergeCell ref="D10:D11"/>
    <mergeCell ref="E8:E9"/>
    <mergeCell ref="H6:H7"/>
    <mergeCell ref="A6:A7"/>
    <mergeCell ref="H10:H11"/>
    <mergeCell ref="J6:J7"/>
    <mergeCell ref="K4:K5"/>
    <mergeCell ref="A4:A5"/>
    <mergeCell ref="J4:J5"/>
    <mergeCell ref="I4:I5"/>
    <mergeCell ref="H4:H5"/>
    <mergeCell ref="G4:G5"/>
    <mergeCell ref="F4:F5"/>
    <mergeCell ref="F6:F7"/>
    <mergeCell ref="G6:G7"/>
    <mergeCell ref="E6:E7"/>
    <mergeCell ref="C8:C9"/>
    <mergeCell ref="B6:B7"/>
    <mergeCell ref="A12:A13"/>
    <mergeCell ref="F10:F11"/>
    <mergeCell ref="E14:E15"/>
    <mergeCell ref="B14:B15"/>
    <mergeCell ref="C14:C15"/>
    <mergeCell ref="B12:B13"/>
    <mergeCell ref="C12:C13"/>
    <mergeCell ref="D12:D13"/>
    <mergeCell ref="J12:J13"/>
    <mergeCell ref="J8:J9"/>
    <mergeCell ref="J10:J11"/>
    <mergeCell ref="K10:K11"/>
    <mergeCell ref="I6:I7"/>
    <mergeCell ref="K12:K13"/>
    <mergeCell ref="K6:K7"/>
    <mergeCell ref="K8:K9"/>
    <mergeCell ref="I8:I9"/>
    <mergeCell ref="H12:H13"/>
    <mergeCell ref="I12:I13"/>
    <mergeCell ref="F12:F13"/>
    <mergeCell ref="F8:F9"/>
    <mergeCell ref="G8:G9"/>
    <mergeCell ref="G12:G13"/>
    <mergeCell ref="H8:H9"/>
    <mergeCell ref="A18:K18"/>
    <mergeCell ref="A16:E16"/>
    <mergeCell ref="A17:K17"/>
    <mergeCell ref="K14:K15"/>
    <mergeCell ref="J14:J15"/>
    <mergeCell ref="D14:D15"/>
    <mergeCell ref="G14:G15"/>
    <mergeCell ref="H14:H15"/>
    <mergeCell ref="F14:F15"/>
    <mergeCell ref="I14:I15"/>
    <mergeCell ref="A14:A15"/>
    <mergeCell ref="C6:C7"/>
    <mergeCell ref="D6:D7"/>
    <mergeCell ref="D8:D9"/>
    <mergeCell ref="E12:E13"/>
    <mergeCell ref="E10:E11"/>
  </mergeCells>
  <phoneticPr fontId="1" type="noConversion"/>
  <printOptions horizontalCentered="1"/>
  <pageMargins left="0.39370078740157483" right="0.39370078740157483" top="0.59055118110236227" bottom="0.59055118110236227" header="0.51181102362204722" footer="0.51181102362204722"/>
  <pageSetup paperSize="8" scale="73"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rgb="FFFFFF00"/>
  </sheetPr>
  <dimension ref="A1:K21"/>
  <sheetViews>
    <sheetView view="pageBreakPreview" zoomScale="40" zoomScaleNormal="40" zoomScaleSheetLayoutView="40" workbookViewId="0">
      <pane xSplit="5" ySplit="1" topLeftCell="F2" activePane="bottomRight" state="frozen"/>
      <selection pane="topRight" activeCell="F1" sqref="F1"/>
      <selection pane="bottomLeft" activeCell="A2" sqref="A2"/>
      <selection pane="bottomRight" activeCell="K19" sqref="A1:K19"/>
    </sheetView>
  </sheetViews>
  <sheetFormatPr defaultRowHeight="16.5"/>
  <cols>
    <col min="1" max="1" width="5.25" style="33" customWidth="1"/>
    <col min="2" max="2" width="8.5" style="33" customWidth="1"/>
    <col min="3" max="3" width="9.25" style="33" customWidth="1"/>
    <col min="4" max="4" width="5.625" style="33" customWidth="1"/>
    <col min="5" max="5" width="24.625" style="33" customWidth="1"/>
    <col min="6" max="6" width="13.375" style="2" customWidth="1"/>
    <col min="7" max="7" width="14.875" style="33" customWidth="1"/>
    <col min="8" max="8" width="13.5" style="33" customWidth="1"/>
    <col min="9" max="9" width="12.625" style="33" customWidth="1"/>
    <col min="10" max="10" width="68" style="33" customWidth="1"/>
    <col min="11" max="16384" width="9" style="33"/>
  </cols>
  <sheetData>
    <row r="1" spans="1:11" ht="80.099999999999994" customHeight="1">
      <c r="A1" s="94" t="s">
        <v>87</v>
      </c>
      <c r="B1" s="94"/>
      <c r="C1" s="94"/>
      <c r="D1" s="94"/>
      <c r="E1" s="94"/>
      <c r="F1" s="94"/>
      <c r="G1" s="94"/>
      <c r="H1" s="94"/>
      <c r="I1" s="94"/>
      <c r="J1" s="94"/>
      <c r="K1" s="94"/>
    </row>
    <row r="2" spans="1:11" ht="41.45" customHeight="1">
      <c r="A2" s="34"/>
      <c r="B2" s="34"/>
      <c r="C2" s="35"/>
      <c r="D2" s="35"/>
      <c r="E2" s="35"/>
      <c r="F2" s="35"/>
      <c r="G2" s="35"/>
      <c r="H2" s="35"/>
      <c r="I2" s="35"/>
      <c r="J2" s="39"/>
      <c r="K2" s="38"/>
    </row>
    <row r="3" spans="1:11" ht="90" customHeight="1">
      <c r="A3" s="44" t="s">
        <v>88</v>
      </c>
      <c r="B3" s="44" t="s">
        <v>89</v>
      </c>
      <c r="C3" s="44" t="s">
        <v>90</v>
      </c>
      <c r="D3" s="44" t="s">
        <v>91</v>
      </c>
      <c r="E3" s="44" t="s">
        <v>92</v>
      </c>
      <c r="F3" s="26" t="s">
        <v>93</v>
      </c>
      <c r="G3" s="44" t="s">
        <v>94</v>
      </c>
      <c r="H3" s="44" t="s">
        <v>95</v>
      </c>
      <c r="I3" s="44" t="s">
        <v>96</v>
      </c>
      <c r="J3" s="44" t="s">
        <v>97</v>
      </c>
      <c r="K3" s="44" t="s">
        <v>98</v>
      </c>
    </row>
    <row r="4" spans="1:11" ht="408" customHeight="1">
      <c r="A4" s="92">
        <v>1</v>
      </c>
      <c r="B4" s="95" t="s">
        <v>99</v>
      </c>
      <c r="C4" s="97" t="s">
        <v>100</v>
      </c>
      <c r="D4" s="97" t="s">
        <v>28</v>
      </c>
      <c r="E4" s="97" t="s">
        <v>343</v>
      </c>
      <c r="F4" s="99">
        <v>35000000</v>
      </c>
      <c r="G4" s="99">
        <v>26600000</v>
      </c>
      <c r="H4" s="101">
        <v>8400000</v>
      </c>
      <c r="I4" s="103">
        <v>1520000</v>
      </c>
      <c r="J4" s="117" t="s">
        <v>344</v>
      </c>
      <c r="K4" s="92" t="s">
        <v>0</v>
      </c>
    </row>
    <row r="5" spans="1:11" ht="280.5" customHeight="1">
      <c r="A5" s="92"/>
      <c r="B5" s="96"/>
      <c r="C5" s="98"/>
      <c r="D5" s="98"/>
      <c r="E5" s="98"/>
      <c r="F5" s="100"/>
      <c r="G5" s="100"/>
      <c r="H5" s="102"/>
      <c r="I5" s="103"/>
      <c r="J5" s="105"/>
      <c r="K5" s="92"/>
    </row>
    <row r="6" spans="1:11" ht="408" customHeight="1">
      <c r="A6" s="92">
        <v>2</v>
      </c>
      <c r="B6" s="95" t="s">
        <v>99</v>
      </c>
      <c r="C6" s="97" t="s">
        <v>101</v>
      </c>
      <c r="D6" s="97" t="s">
        <v>30</v>
      </c>
      <c r="E6" s="97" t="s">
        <v>208</v>
      </c>
      <c r="F6" s="99">
        <v>22150000</v>
      </c>
      <c r="G6" s="99">
        <v>16834000</v>
      </c>
      <c r="H6" s="101">
        <v>5316000</v>
      </c>
      <c r="I6" s="103">
        <v>9120000</v>
      </c>
      <c r="J6" s="134" t="s">
        <v>345</v>
      </c>
      <c r="K6" s="92" t="s">
        <v>0</v>
      </c>
    </row>
    <row r="7" spans="1:11" ht="409.5" customHeight="1">
      <c r="A7" s="92"/>
      <c r="B7" s="96"/>
      <c r="C7" s="98"/>
      <c r="D7" s="98" t="s">
        <v>18</v>
      </c>
      <c r="E7" s="98" t="s">
        <v>21</v>
      </c>
      <c r="F7" s="100"/>
      <c r="G7" s="100"/>
      <c r="H7" s="102"/>
      <c r="I7" s="103"/>
      <c r="J7" s="105"/>
      <c r="K7" s="92"/>
    </row>
    <row r="8" spans="1:11" ht="408" customHeight="1">
      <c r="A8" s="92">
        <v>3</v>
      </c>
      <c r="B8" s="95" t="s">
        <v>99</v>
      </c>
      <c r="C8" s="97" t="s">
        <v>102</v>
      </c>
      <c r="D8" s="97" t="s">
        <v>30</v>
      </c>
      <c r="E8" s="97" t="s">
        <v>103</v>
      </c>
      <c r="F8" s="99">
        <v>8000000</v>
      </c>
      <c r="G8" s="99">
        <v>6080000</v>
      </c>
      <c r="H8" s="101">
        <v>1920000</v>
      </c>
      <c r="I8" s="103">
        <v>608000</v>
      </c>
      <c r="J8" s="117" t="s">
        <v>346</v>
      </c>
      <c r="K8" s="92" t="s">
        <v>0</v>
      </c>
    </row>
    <row r="9" spans="1:11" ht="15" customHeight="1">
      <c r="A9" s="92"/>
      <c r="B9" s="96"/>
      <c r="C9" s="98" t="s">
        <v>22</v>
      </c>
      <c r="D9" s="98" t="s">
        <v>18</v>
      </c>
      <c r="E9" s="98" t="s">
        <v>23</v>
      </c>
      <c r="F9" s="100"/>
      <c r="G9" s="100"/>
      <c r="H9" s="102"/>
      <c r="I9" s="103"/>
      <c r="J9" s="105"/>
      <c r="K9" s="92"/>
    </row>
    <row r="10" spans="1:11" ht="125.25" customHeight="1">
      <c r="A10" s="44">
        <v>4</v>
      </c>
      <c r="B10" s="45" t="s">
        <v>99</v>
      </c>
      <c r="C10" s="46" t="s">
        <v>104</v>
      </c>
      <c r="D10" s="46" t="s">
        <v>28</v>
      </c>
      <c r="E10" s="46" t="s">
        <v>204</v>
      </c>
      <c r="F10" s="50">
        <v>20000000</v>
      </c>
      <c r="G10" s="50">
        <v>15200000</v>
      </c>
      <c r="H10" s="51">
        <v>4800000</v>
      </c>
      <c r="I10" s="47">
        <v>0</v>
      </c>
      <c r="J10" s="91" t="s">
        <v>483</v>
      </c>
      <c r="K10" s="44" t="s">
        <v>0</v>
      </c>
    </row>
    <row r="11" spans="1:11" ht="123" customHeight="1">
      <c r="A11" s="44">
        <v>5</v>
      </c>
      <c r="B11" s="45" t="s">
        <v>99</v>
      </c>
      <c r="C11" s="46" t="s">
        <v>105</v>
      </c>
      <c r="D11" s="46" t="s">
        <v>30</v>
      </c>
      <c r="E11" s="46" t="s">
        <v>209</v>
      </c>
      <c r="F11" s="50">
        <v>6000000</v>
      </c>
      <c r="G11" s="50">
        <v>4560000</v>
      </c>
      <c r="H11" s="51">
        <v>1440000</v>
      </c>
      <c r="I11" s="47">
        <v>0</v>
      </c>
      <c r="J11" s="54" t="s">
        <v>347</v>
      </c>
      <c r="K11" s="44" t="s">
        <v>0</v>
      </c>
    </row>
    <row r="12" spans="1:11" ht="408" customHeight="1">
      <c r="A12" s="92">
        <v>6</v>
      </c>
      <c r="B12" s="95" t="s">
        <v>99</v>
      </c>
      <c r="C12" s="97" t="s">
        <v>106</v>
      </c>
      <c r="D12" s="97" t="s">
        <v>28</v>
      </c>
      <c r="E12" s="97" t="s">
        <v>205</v>
      </c>
      <c r="F12" s="99">
        <v>10000000</v>
      </c>
      <c r="G12" s="99">
        <v>7600000</v>
      </c>
      <c r="H12" s="101">
        <v>2400000</v>
      </c>
      <c r="I12" s="103">
        <v>2660000</v>
      </c>
      <c r="J12" s="117" t="s">
        <v>348</v>
      </c>
      <c r="K12" s="92" t="s">
        <v>0</v>
      </c>
    </row>
    <row r="13" spans="1:11" ht="178.5" customHeight="1">
      <c r="A13" s="92"/>
      <c r="B13" s="96"/>
      <c r="C13" s="98" t="s">
        <v>22</v>
      </c>
      <c r="D13" s="98" t="s">
        <v>18</v>
      </c>
      <c r="E13" s="98" t="s">
        <v>23</v>
      </c>
      <c r="F13" s="100"/>
      <c r="G13" s="100"/>
      <c r="H13" s="102"/>
      <c r="I13" s="103"/>
      <c r="J13" s="105"/>
      <c r="K13" s="92"/>
    </row>
    <row r="14" spans="1:11" ht="357" customHeight="1">
      <c r="A14" s="44">
        <v>7</v>
      </c>
      <c r="B14" s="45" t="s">
        <v>99</v>
      </c>
      <c r="C14" s="46" t="s">
        <v>102</v>
      </c>
      <c r="D14" s="46" t="s">
        <v>30</v>
      </c>
      <c r="E14" s="46" t="s">
        <v>206</v>
      </c>
      <c r="F14" s="50">
        <v>2900000</v>
      </c>
      <c r="G14" s="50">
        <v>2204000</v>
      </c>
      <c r="H14" s="51">
        <v>696000</v>
      </c>
      <c r="I14" s="47">
        <v>0</v>
      </c>
      <c r="J14" s="54" t="s">
        <v>347</v>
      </c>
      <c r="K14" s="44" t="s">
        <v>0</v>
      </c>
    </row>
    <row r="15" spans="1:11" ht="408" customHeight="1">
      <c r="A15" s="92">
        <v>8</v>
      </c>
      <c r="B15" s="95" t="s">
        <v>99</v>
      </c>
      <c r="C15" s="97" t="s">
        <v>106</v>
      </c>
      <c r="D15" s="97" t="s">
        <v>28</v>
      </c>
      <c r="E15" s="97" t="s">
        <v>210</v>
      </c>
      <c r="F15" s="99">
        <v>10000000</v>
      </c>
      <c r="G15" s="99">
        <v>7600000</v>
      </c>
      <c r="H15" s="101">
        <v>2400000</v>
      </c>
      <c r="I15" s="103">
        <v>3420000</v>
      </c>
      <c r="J15" s="117" t="s">
        <v>349</v>
      </c>
      <c r="K15" s="92" t="s">
        <v>0</v>
      </c>
    </row>
    <row r="16" spans="1:11" ht="255" customHeight="1">
      <c r="A16" s="92"/>
      <c r="B16" s="96"/>
      <c r="C16" s="98" t="s">
        <v>22</v>
      </c>
      <c r="D16" s="98" t="s">
        <v>18</v>
      </c>
      <c r="E16" s="98" t="s">
        <v>23</v>
      </c>
      <c r="F16" s="100"/>
      <c r="G16" s="100"/>
      <c r="H16" s="102"/>
      <c r="I16" s="103"/>
      <c r="J16" s="105"/>
      <c r="K16" s="92"/>
    </row>
    <row r="17" spans="1:11" ht="408" customHeight="1">
      <c r="A17" s="92">
        <v>9</v>
      </c>
      <c r="B17" s="95" t="s">
        <v>99</v>
      </c>
      <c r="C17" s="97" t="s">
        <v>107</v>
      </c>
      <c r="D17" s="97" t="s">
        <v>28</v>
      </c>
      <c r="E17" s="97" t="s">
        <v>207</v>
      </c>
      <c r="F17" s="99">
        <v>6000000</v>
      </c>
      <c r="G17" s="99">
        <v>4560000</v>
      </c>
      <c r="H17" s="101">
        <v>1440000</v>
      </c>
      <c r="I17" s="103">
        <v>2280000</v>
      </c>
      <c r="J17" s="117" t="s">
        <v>350</v>
      </c>
      <c r="K17" s="92" t="s">
        <v>0</v>
      </c>
    </row>
    <row r="18" spans="1:11" ht="300" customHeight="1">
      <c r="A18" s="92"/>
      <c r="B18" s="96"/>
      <c r="C18" s="98" t="s">
        <v>22</v>
      </c>
      <c r="D18" s="98" t="s">
        <v>18</v>
      </c>
      <c r="E18" s="98" t="s">
        <v>23</v>
      </c>
      <c r="F18" s="100"/>
      <c r="G18" s="100"/>
      <c r="H18" s="102"/>
      <c r="I18" s="103"/>
      <c r="J18" s="105"/>
      <c r="K18" s="92"/>
    </row>
    <row r="19" spans="1:11" ht="39.950000000000003" customHeight="1">
      <c r="A19" s="92" t="s">
        <v>108</v>
      </c>
      <c r="B19" s="92"/>
      <c r="C19" s="92"/>
      <c r="D19" s="92"/>
      <c r="E19" s="92"/>
      <c r="F19" s="37">
        <v>120050000</v>
      </c>
      <c r="G19" s="37">
        <v>91238000</v>
      </c>
      <c r="H19" s="37">
        <v>28812000</v>
      </c>
      <c r="I19" s="37">
        <f>SUM(I4:I18)</f>
        <v>19608000</v>
      </c>
      <c r="J19" s="48"/>
      <c r="K19" s="36"/>
    </row>
    <row r="20" spans="1:11" ht="39.950000000000003" customHeight="1">
      <c r="A20" s="92" t="s">
        <v>109</v>
      </c>
      <c r="B20" s="92"/>
      <c r="C20" s="92"/>
      <c r="D20" s="92"/>
      <c r="E20" s="92"/>
      <c r="F20" s="92"/>
      <c r="G20" s="92"/>
      <c r="H20" s="92"/>
      <c r="I20" s="92"/>
      <c r="J20" s="92"/>
      <c r="K20" s="92"/>
    </row>
    <row r="21" spans="1:11" ht="97.5" customHeight="1">
      <c r="A21" s="93" t="s">
        <v>0</v>
      </c>
      <c r="B21" s="93"/>
      <c r="C21" s="93"/>
      <c r="D21" s="93"/>
      <c r="E21" s="93"/>
      <c r="F21" s="93"/>
      <c r="G21" s="93"/>
      <c r="H21" s="93"/>
      <c r="I21" s="93"/>
      <c r="J21" s="93"/>
      <c r="K21" s="93"/>
    </row>
  </sheetData>
  <mergeCells count="70">
    <mergeCell ref="K15:K16"/>
    <mergeCell ref="A19:E19"/>
    <mergeCell ref="A20:K20"/>
    <mergeCell ref="A21:K21"/>
    <mergeCell ref="F17:F18"/>
    <mergeCell ref="G17:G18"/>
    <mergeCell ref="H17:H18"/>
    <mergeCell ref="I17:I18"/>
    <mergeCell ref="J17:J18"/>
    <mergeCell ref="K17:K18"/>
    <mergeCell ref="A17:A18"/>
    <mergeCell ref="B17:B18"/>
    <mergeCell ref="C17:C18"/>
    <mergeCell ref="D17:D18"/>
    <mergeCell ref="E17:E18"/>
    <mergeCell ref="A15:A16"/>
    <mergeCell ref="B15:B16"/>
    <mergeCell ref="C15:C16"/>
    <mergeCell ref="D15:D16"/>
    <mergeCell ref="E15:E16"/>
    <mergeCell ref="F15:F16"/>
    <mergeCell ref="H12:H13"/>
    <mergeCell ref="I12:I13"/>
    <mergeCell ref="J12:J13"/>
    <mergeCell ref="G15:G16"/>
    <mergeCell ref="H15:H16"/>
    <mergeCell ref="I15:I16"/>
    <mergeCell ref="J15:J16"/>
    <mergeCell ref="J6:J7"/>
    <mergeCell ref="K6:K7"/>
    <mergeCell ref="K12:K13"/>
    <mergeCell ref="A12:A13"/>
    <mergeCell ref="B12:B13"/>
    <mergeCell ref="C12:C13"/>
    <mergeCell ref="D12:D13"/>
    <mergeCell ref="E12:E13"/>
    <mergeCell ref="F12:F13"/>
    <mergeCell ref="E8:E9"/>
    <mergeCell ref="H8:H9"/>
    <mergeCell ref="I8:I9"/>
    <mergeCell ref="J8:J9"/>
    <mergeCell ref="K8:K9"/>
    <mergeCell ref="F8:F9"/>
    <mergeCell ref="G12:G13"/>
    <mergeCell ref="G8:G9"/>
    <mergeCell ref="J4:J5"/>
    <mergeCell ref="K4:K5"/>
    <mergeCell ref="A6:A7"/>
    <mergeCell ref="B6:B7"/>
    <mergeCell ref="C6:C7"/>
    <mergeCell ref="D6:D7"/>
    <mergeCell ref="E6:E7"/>
    <mergeCell ref="F6:F7"/>
    <mergeCell ref="G6:G7"/>
    <mergeCell ref="H6:H7"/>
    <mergeCell ref="A8:A9"/>
    <mergeCell ref="B8:B9"/>
    <mergeCell ref="C8:C9"/>
    <mergeCell ref="D8:D9"/>
    <mergeCell ref="I6:I7"/>
    <mergeCell ref="A1:K1"/>
    <mergeCell ref="A4:A5"/>
    <mergeCell ref="B4:B5"/>
    <mergeCell ref="C4:C5"/>
    <mergeCell ref="D4:D5"/>
    <mergeCell ref="E4:E5"/>
    <mergeCell ref="F4:F5"/>
    <mergeCell ref="G4:G5"/>
    <mergeCell ref="H4:H5"/>
    <mergeCell ref="I4:I5"/>
  </mergeCells>
  <phoneticPr fontId="1" type="noConversion"/>
  <printOptions horizontalCentered="1"/>
  <pageMargins left="0.39370078740157483" right="0.39370078740157483" top="0.59055118110236227" bottom="0.59055118110236227" header="0.51181102362204722" footer="0.51181102362204722"/>
  <pageSetup paperSize="8" scale="68"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FFFF00"/>
  </sheetPr>
  <dimension ref="A1:K14"/>
  <sheetViews>
    <sheetView view="pageBreakPreview" zoomScale="30" zoomScaleNormal="40" zoomScaleSheetLayoutView="30" workbookViewId="0">
      <pane xSplit="5" ySplit="1" topLeftCell="F2" activePane="bottomRight" state="frozen"/>
      <selection pane="topRight" activeCell="F1" sqref="F1"/>
      <selection pane="bottomLeft" activeCell="A2" sqref="A2"/>
      <selection pane="bottomRight" activeCell="K12" sqref="A1:K12"/>
    </sheetView>
  </sheetViews>
  <sheetFormatPr defaultRowHeight="16.5"/>
  <cols>
    <col min="1" max="1" width="5.25" style="33" customWidth="1"/>
    <col min="2" max="2" width="8.5" style="33" customWidth="1"/>
    <col min="3" max="3" width="9.25" style="33" customWidth="1"/>
    <col min="4" max="4" width="5.625" style="33" customWidth="1"/>
    <col min="5" max="5" width="24.625" style="33" customWidth="1"/>
    <col min="6" max="6" width="13.375" style="2" customWidth="1"/>
    <col min="7" max="7" width="14.875" style="33" customWidth="1"/>
    <col min="8" max="8" width="13.5" style="33" customWidth="1"/>
    <col min="9" max="9" width="12.625" style="33" customWidth="1"/>
    <col min="10" max="10" width="68" style="33" customWidth="1"/>
    <col min="11" max="16384" width="9" style="33"/>
  </cols>
  <sheetData>
    <row r="1" spans="1:11" ht="80.099999999999994" customHeight="1">
      <c r="A1" s="94" t="s">
        <v>313</v>
      </c>
      <c r="B1" s="94"/>
      <c r="C1" s="94"/>
      <c r="D1" s="94"/>
      <c r="E1" s="94"/>
      <c r="F1" s="94"/>
      <c r="G1" s="94"/>
      <c r="H1" s="94"/>
      <c r="I1" s="94"/>
      <c r="J1" s="94"/>
      <c r="K1" s="94"/>
    </row>
    <row r="2" spans="1:11" ht="41.45" customHeight="1">
      <c r="A2" s="34"/>
      <c r="B2" s="34"/>
      <c r="C2" s="35"/>
      <c r="D2" s="35"/>
      <c r="E2" s="35"/>
      <c r="F2" s="35"/>
      <c r="G2" s="35"/>
      <c r="H2" s="35"/>
      <c r="I2" s="35"/>
      <c r="J2" s="39"/>
      <c r="K2" s="38"/>
    </row>
    <row r="3" spans="1:11" ht="90" customHeight="1">
      <c r="A3" s="44" t="s">
        <v>314</v>
      </c>
      <c r="B3" s="44" t="s">
        <v>315</v>
      </c>
      <c r="C3" s="44" t="s">
        <v>316</v>
      </c>
      <c r="D3" s="44" t="s">
        <v>317</v>
      </c>
      <c r="E3" s="44" t="s">
        <v>318</v>
      </c>
      <c r="F3" s="26" t="s">
        <v>319</v>
      </c>
      <c r="G3" s="44" t="s">
        <v>320</v>
      </c>
      <c r="H3" s="44" t="s">
        <v>321</v>
      </c>
      <c r="I3" s="44" t="s">
        <v>322</v>
      </c>
      <c r="J3" s="44" t="s">
        <v>323</v>
      </c>
      <c r="K3" s="44" t="s">
        <v>324</v>
      </c>
    </row>
    <row r="4" spans="1:11" ht="324.75" customHeight="1">
      <c r="A4" s="92">
        <v>1</v>
      </c>
      <c r="B4" s="95" t="s">
        <v>325</v>
      </c>
      <c r="C4" s="97" t="s">
        <v>326</v>
      </c>
      <c r="D4" s="97" t="s">
        <v>327</v>
      </c>
      <c r="E4" s="97" t="s">
        <v>328</v>
      </c>
      <c r="F4" s="99">
        <v>1500000</v>
      </c>
      <c r="G4" s="99">
        <f>F4*0.86</f>
        <v>1290000</v>
      </c>
      <c r="H4" s="101">
        <f>F4*0.14</f>
        <v>210000.00000000003</v>
      </c>
      <c r="I4" s="103">
        <v>2580000</v>
      </c>
      <c r="J4" s="117" t="s">
        <v>329</v>
      </c>
      <c r="K4" s="92"/>
    </row>
    <row r="5" spans="1:11" ht="228" customHeight="1">
      <c r="A5" s="92"/>
      <c r="B5" s="96"/>
      <c r="C5" s="98"/>
      <c r="D5" s="98"/>
      <c r="E5" s="98"/>
      <c r="F5" s="100"/>
      <c r="G5" s="100"/>
      <c r="H5" s="102"/>
      <c r="I5" s="103"/>
      <c r="J5" s="105"/>
      <c r="K5" s="92"/>
    </row>
    <row r="6" spans="1:11" ht="380.1" customHeight="1">
      <c r="A6" s="92" t="s">
        <v>15</v>
      </c>
      <c r="B6" s="95" t="s">
        <v>325</v>
      </c>
      <c r="C6" s="97" t="s">
        <v>330</v>
      </c>
      <c r="D6" s="97" t="s">
        <v>331</v>
      </c>
      <c r="E6" s="97" t="s">
        <v>332</v>
      </c>
      <c r="F6" s="99">
        <v>32000000</v>
      </c>
      <c r="G6" s="99">
        <f>F6*0.86</f>
        <v>27520000</v>
      </c>
      <c r="H6" s="101">
        <f>F6*0.14</f>
        <v>4480000</v>
      </c>
      <c r="I6" s="103">
        <v>9890000</v>
      </c>
      <c r="J6" s="117" t="s">
        <v>333</v>
      </c>
      <c r="K6" s="92"/>
    </row>
    <row r="7" spans="1:11" ht="202.5" customHeight="1">
      <c r="A7" s="92"/>
      <c r="B7" s="96"/>
      <c r="C7" s="98"/>
      <c r="D7" s="98"/>
      <c r="E7" s="98" t="s">
        <v>21</v>
      </c>
      <c r="F7" s="100"/>
      <c r="G7" s="100"/>
      <c r="H7" s="102"/>
      <c r="I7" s="103"/>
      <c r="J7" s="105"/>
      <c r="K7" s="92"/>
    </row>
    <row r="8" spans="1:11" ht="409.5" customHeight="1">
      <c r="A8" s="92" t="s">
        <v>16</v>
      </c>
      <c r="B8" s="95" t="s">
        <v>325</v>
      </c>
      <c r="C8" s="97" t="s">
        <v>326</v>
      </c>
      <c r="D8" s="97" t="s">
        <v>334</v>
      </c>
      <c r="E8" s="97" t="s">
        <v>335</v>
      </c>
      <c r="F8" s="99">
        <v>20000000</v>
      </c>
      <c r="G8" s="99">
        <f>F8*0.86</f>
        <v>17200000</v>
      </c>
      <c r="H8" s="101">
        <f>F8*0.14</f>
        <v>2800000.0000000005</v>
      </c>
      <c r="I8" s="103">
        <v>8600000</v>
      </c>
      <c r="J8" s="117" t="s">
        <v>336</v>
      </c>
      <c r="K8" s="92"/>
    </row>
    <row r="9" spans="1:11" ht="302.25" customHeight="1">
      <c r="A9" s="92"/>
      <c r="B9" s="96"/>
      <c r="C9" s="98"/>
      <c r="D9" s="98"/>
      <c r="E9" s="98" t="s">
        <v>23</v>
      </c>
      <c r="F9" s="100"/>
      <c r="G9" s="100"/>
      <c r="H9" s="102"/>
      <c r="I9" s="103"/>
      <c r="J9" s="105"/>
      <c r="K9" s="92"/>
    </row>
    <row r="10" spans="1:11" ht="380.1" customHeight="1">
      <c r="A10" s="92" t="s">
        <v>17</v>
      </c>
      <c r="B10" s="95" t="s">
        <v>325</v>
      </c>
      <c r="C10" s="97" t="s">
        <v>337</v>
      </c>
      <c r="D10" s="97" t="s">
        <v>334</v>
      </c>
      <c r="E10" s="97" t="s">
        <v>338</v>
      </c>
      <c r="F10" s="99">
        <v>16082000</v>
      </c>
      <c r="G10" s="99">
        <f>F10*0.86</f>
        <v>13830520</v>
      </c>
      <c r="H10" s="101">
        <f>F10*0.14</f>
        <v>2251480</v>
      </c>
      <c r="I10" s="103">
        <v>5590000</v>
      </c>
      <c r="J10" s="117" t="s">
        <v>339</v>
      </c>
      <c r="K10" s="92" t="s">
        <v>340</v>
      </c>
    </row>
    <row r="11" spans="1:11" ht="352.5" customHeight="1">
      <c r="A11" s="92"/>
      <c r="B11" s="96"/>
      <c r="C11" s="98"/>
      <c r="D11" s="98"/>
      <c r="E11" s="98" t="s">
        <v>25</v>
      </c>
      <c r="F11" s="100"/>
      <c r="G11" s="100"/>
      <c r="H11" s="102"/>
      <c r="I11" s="103"/>
      <c r="J11" s="105"/>
      <c r="K11" s="92"/>
    </row>
    <row r="12" spans="1:11" ht="30" customHeight="1">
      <c r="A12" s="92" t="s">
        <v>341</v>
      </c>
      <c r="B12" s="92"/>
      <c r="C12" s="92"/>
      <c r="D12" s="92"/>
      <c r="E12" s="92"/>
      <c r="F12" s="37">
        <f>F4+F6+F8+F10</f>
        <v>69582000</v>
      </c>
      <c r="G12" s="37">
        <f>G4+G6+G8+G10</f>
        <v>59840520</v>
      </c>
      <c r="H12" s="37">
        <f>H4+H6+H8+H10</f>
        <v>9741480</v>
      </c>
      <c r="I12" s="37">
        <f>I4+I6+I8+I10</f>
        <v>26660000</v>
      </c>
      <c r="J12" s="48"/>
      <c r="K12" s="36"/>
    </row>
    <row r="13" spans="1:11" ht="21">
      <c r="A13" s="92" t="s">
        <v>342</v>
      </c>
      <c r="B13" s="92"/>
      <c r="C13" s="92"/>
      <c r="D13" s="92"/>
      <c r="E13" s="92"/>
      <c r="F13" s="92"/>
      <c r="G13" s="92"/>
      <c r="H13" s="92"/>
      <c r="I13" s="92"/>
      <c r="J13" s="92"/>
      <c r="K13" s="92"/>
    </row>
    <row r="14" spans="1:11" ht="21">
      <c r="A14" s="93" t="s">
        <v>0</v>
      </c>
      <c r="B14" s="93"/>
      <c r="C14" s="93"/>
      <c r="D14" s="93"/>
      <c r="E14" s="93"/>
      <c r="F14" s="93"/>
      <c r="G14" s="93"/>
      <c r="H14" s="93"/>
      <c r="I14" s="93"/>
      <c r="J14" s="93"/>
      <c r="K14" s="93"/>
    </row>
  </sheetData>
  <mergeCells count="48">
    <mergeCell ref="F10:F11"/>
    <mergeCell ref="A13:K13"/>
    <mergeCell ref="A14:K14"/>
    <mergeCell ref="G10:G11"/>
    <mergeCell ref="H10:H11"/>
    <mergeCell ref="I10:I11"/>
    <mergeCell ref="J10:J11"/>
    <mergeCell ref="K10:K11"/>
    <mergeCell ref="A12:E12"/>
    <mergeCell ref="A10:A11"/>
    <mergeCell ref="B10:B11"/>
    <mergeCell ref="C10:C11"/>
    <mergeCell ref="D10:D11"/>
    <mergeCell ref="E10:E11"/>
    <mergeCell ref="K6:K7"/>
    <mergeCell ref="A8:A9"/>
    <mergeCell ref="B8:B9"/>
    <mergeCell ref="C8:C9"/>
    <mergeCell ref="D8:D9"/>
    <mergeCell ref="E8:E9"/>
    <mergeCell ref="F8:F9"/>
    <mergeCell ref="G8:G9"/>
    <mergeCell ref="H8:H9"/>
    <mergeCell ref="I8:I9"/>
    <mergeCell ref="J8:J9"/>
    <mergeCell ref="K8:K9"/>
    <mergeCell ref="F6:F7"/>
    <mergeCell ref="G6:G7"/>
    <mergeCell ref="H6:H7"/>
    <mergeCell ref="I6:I7"/>
    <mergeCell ref="J6:J7"/>
    <mergeCell ref="A6:A7"/>
    <mergeCell ref="B6:B7"/>
    <mergeCell ref="C6:C7"/>
    <mergeCell ref="D6:D7"/>
    <mergeCell ref="E6:E7"/>
    <mergeCell ref="A1:K1"/>
    <mergeCell ref="A4:A5"/>
    <mergeCell ref="B4:B5"/>
    <mergeCell ref="C4:C5"/>
    <mergeCell ref="D4:D5"/>
    <mergeCell ref="E4:E5"/>
    <mergeCell ref="F4:F5"/>
    <mergeCell ref="G4:G5"/>
    <mergeCell ref="H4:H5"/>
    <mergeCell ref="I4:I5"/>
    <mergeCell ref="J4:J5"/>
    <mergeCell ref="K4:K5"/>
  </mergeCells>
  <phoneticPr fontId="1" type="noConversion"/>
  <printOptions horizontalCentered="1"/>
  <pageMargins left="0.39370078740157483" right="0.39370078740157483" top="0.59055118110236227" bottom="0.59055118110236227" header="0.51181102362204722" footer="0.51181102362204722"/>
  <pageSetup paperSize="8" scale="70"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FFFF00"/>
  </sheetPr>
  <dimension ref="A1:K19"/>
  <sheetViews>
    <sheetView view="pageBreakPreview" zoomScale="40" zoomScaleNormal="40" zoomScaleSheetLayoutView="40" workbookViewId="0">
      <selection activeCell="K17" sqref="A1:K17"/>
    </sheetView>
  </sheetViews>
  <sheetFormatPr defaultColWidth="9" defaultRowHeight="16.5"/>
  <cols>
    <col min="1" max="1" width="5.25" style="33" customWidth="1"/>
    <col min="2" max="2" width="8.5" style="33" customWidth="1"/>
    <col min="3" max="3" width="9.25" style="33" customWidth="1"/>
    <col min="4" max="4" width="5.625" style="33" customWidth="1"/>
    <col min="5" max="5" width="24.625" style="33" customWidth="1"/>
    <col min="6" max="6" width="13.375" style="2" customWidth="1"/>
    <col min="7" max="7" width="14.875" style="33" customWidth="1"/>
    <col min="8" max="8" width="13.5" style="33" customWidth="1"/>
    <col min="9" max="9" width="13.75" style="33" customWidth="1"/>
    <col min="10" max="10" width="68" style="33" customWidth="1"/>
    <col min="11" max="16384" width="9" style="33"/>
  </cols>
  <sheetData>
    <row r="1" spans="1:11" ht="80.099999999999994" customHeight="1">
      <c r="A1" s="94" t="s">
        <v>87</v>
      </c>
      <c r="B1" s="94"/>
      <c r="C1" s="94"/>
      <c r="D1" s="94"/>
      <c r="E1" s="94"/>
      <c r="F1" s="94"/>
      <c r="G1" s="94"/>
      <c r="H1" s="94"/>
      <c r="I1" s="94"/>
      <c r="J1" s="94"/>
      <c r="K1" s="94"/>
    </row>
    <row r="2" spans="1:11" ht="90" customHeight="1">
      <c r="A2" s="44" t="s">
        <v>88</v>
      </c>
      <c r="B2" s="44" t="s">
        <v>89</v>
      </c>
      <c r="C2" s="44" t="s">
        <v>90</v>
      </c>
      <c r="D2" s="44" t="s">
        <v>91</v>
      </c>
      <c r="E2" s="44" t="s">
        <v>92</v>
      </c>
      <c r="F2" s="26" t="s">
        <v>93</v>
      </c>
      <c r="G2" s="44" t="s">
        <v>94</v>
      </c>
      <c r="H2" s="44" t="s">
        <v>95</v>
      </c>
      <c r="I2" s="44" t="s">
        <v>96</v>
      </c>
      <c r="J2" s="44" t="s">
        <v>97</v>
      </c>
      <c r="K2" s="44" t="s">
        <v>98</v>
      </c>
    </row>
    <row r="3" spans="1:11" ht="408.75" customHeight="1">
      <c r="A3" s="135" t="s">
        <v>14</v>
      </c>
      <c r="B3" s="95" t="s">
        <v>363</v>
      </c>
      <c r="C3" s="97" t="s">
        <v>111</v>
      </c>
      <c r="D3" s="139" t="s">
        <v>30</v>
      </c>
      <c r="E3" s="97" t="s">
        <v>213</v>
      </c>
      <c r="F3" s="141">
        <v>22000000</v>
      </c>
      <c r="G3" s="141">
        <v>14520000</v>
      </c>
      <c r="H3" s="143">
        <v>7480000.0000000009</v>
      </c>
      <c r="I3" s="145">
        <v>12540000</v>
      </c>
      <c r="J3" s="132" t="s">
        <v>364</v>
      </c>
      <c r="K3" s="106"/>
    </row>
    <row r="4" spans="1:11" ht="409.6" customHeight="1">
      <c r="A4" s="136"/>
      <c r="B4" s="137"/>
      <c r="C4" s="138"/>
      <c r="D4" s="140"/>
      <c r="E4" s="138"/>
      <c r="F4" s="142"/>
      <c r="G4" s="142"/>
      <c r="H4" s="144"/>
      <c r="I4" s="146"/>
      <c r="J4" s="147"/>
      <c r="K4" s="148"/>
    </row>
    <row r="5" spans="1:11" ht="408.75" customHeight="1">
      <c r="A5" s="136"/>
      <c r="B5" s="137"/>
      <c r="C5" s="138"/>
      <c r="D5" s="140"/>
      <c r="E5" s="138"/>
      <c r="F5" s="142"/>
      <c r="G5" s="142"/>
      <c r="H5" s="144"/>
      <c r="I5" s="146"/>
      <c r="J5" s="147"/>
      <c r="K5" s="148"/>
    </row>
    <row r="6" spans="1:11" ht="14.25" hidden="1" customHeight="1">
      <c r="A6" s="62"/>
      <c r="B6" s="63"/>
      <c r="C6" s="64"/>
      <c r="D6" s="64"/>
      <c r="E6" s="64"/>
      <c r="F6" s="65"/>
      <c r="G6" s="65"/>
      <c r="H6" s="66"/>
      <c r="I6" s="67"/>
      <c r="J6" s="68"/>
      <c r="K6" s="62"/>
    </row>
    <row r="7" spans="1:11" ht="399.95" customHeight="1">
      <c r="A7" s="92" t="s">
        <v>15</v>
      </c>
      <c r="B7" s="95" t="s">
        <v>365</v>
      </c>
      <c r="C7" s="97" t="s">
        <v>112</v>
      </c>
      <c r="D7" s="97" t="s">
        <v>30</v>
      </c>
      <c r="E7" s="97" t="s">
        <v>212</v>
      </c>
      <c r="F7" s="99">
        <v>8000000</v>
      </c>
      <c r="G7" s="99">
        <v>5280000</v>
      </c>
      <c r="H7" s="101">
        <v>2720000</v>
      </c>
      <c r="I7" s="103">
        <v>5280000</v>
      </c>
      <c r="J7" s="117" t="s">
        <v>366</v>
      </c>
      <c r="K7" s="92"/>
    </row>
    <row r="8" spans="1:11" ht="219" customHeight="1">
      <c r="A8" s="92"/>
      <c r="B8" s="96"/>
      <c r="C8" s="98"/>
      <c r="D8" s="98" t="s">
        <v>18</v>
      </c>
      <c r="E8" s="98" t="s">
        <v>19</v>
      </c>
      <c r="F8" s="100"/>
      <c r="G8" s="100"/>
      <c r="H8" s="102"/>
      <c r="I8" s="103"/>
      <c r="J8" s="105"/>
      <c r="K8" s="92"/>
    </row>
    <row r="9" spans="1:11" ht="409.6" customHeight="1">
      <c r="A9" s="92">
        <v>3</v>
      </c>
      <c r="B9" s="95" t="s">
        <v>110</v>
      </c>
      <c r="C9" s="97" t="s">
        <v>113</v>
      </c>
      <c r="D9" s="97" t="s">
        <v>18</v>
      </c>
      <c r="E9" s="97" t="s">
        <v>211</v>
      </c>
      <c r="F9" s="99">
        <v>5000000</v>
      </c>
      <c r="G9" s="99">
        <v>3300000</v>
      </c>
      <c r="H9" s="101">
        <v>1700000.0000000002</v>
      </c>
      <c r="I9" s="103">
        <v>2310000</v>
      </c>
      <c r="J9" s="117" t="s">
        <v>367</v>
      </c>
      <c r="K9" s="92"/>
    </row>
    <row r="10" spans="1:11" ht="135" customHeight="1">
      <c r="A10" s="92"/>
      <c r="B10" s="96"/>
      <c r="C10" s="98"/>
      <c r="D10" s="98"/>
      <c r="E10" s="98"/>
      <c r="F10" s="100"/>
      <c r="G10" s="100"/>
      <c r="H10" s="102"/>
      <c r="I10" s="103"/>
      <c r="J10" s="105"/>
      <c r="K10" s="92"/>
    </row>
    <row r="11" spans="1:11" ht="409.6" customHeight="1">
      <c r="A11" s="92">
        <v>4</v>
      </c>
      <c r="B11" s="95" t="s">
        <v>365</v>
      </c>
      <c r="C11" s="97" t="s">
        <v>114</v>
      </c>
      <c r="D11" s="97" t="s">
        <v>28</v>
      </c>
      <c r="E11" s="97" t="s">
        <v>115</v>
      </c>
      <c r="F11" s="99">
        <v>8000000</v>
      </c>
      <c r="G11" s="99">
        <v>5280000</v>
      </c>
      <c r="H11" s="101">
        <v>2720000</v>
      </c>
      <c r="I11" s="103">
        <v>1650000</v>
      </c>
      <c r="J11" s="117" t="s">
        <v>368</v>
      </c>
      <c r="K11" s="92"/>
    </row>
    <row r="12" spans="1:11" ht="81" customHeight="1">
      <c r="A12" s="92"/>
      <c r="B12" s="96"/>
      <c r="C12" s="98"/>
      <c r="D12" s="98"/>
      <c r="E12" s="98"/>
      <c r="F12" s="100"/>
      <c r="G12" s="100"/>
      <c r="H12" s="102"/>
      <c r="I12" s="103"/>
      <c r="J12" s="105"/>
      <c r="K12" s="92"/>
    </row>
    <row r="13" spans="1:11" ht="6.75" hidden="1" customHeight="1">
      <c r="A13" s="44"/>
      <c r="B13" s="70"/>
      <c r="C13" s="71"/>
      <c r="D13" s="71"/>
      <c r="E13" s="71"/>
      <c r="F13" s="72"/>
      <c r="G13" s="72"/>
      <c r="H13" s="73"/>
      <c r="I13" s="47"/>
      <c r="J13" s="55"/>
      <c r="K13" s="44"/>
    </row>
    <row r="14" spans="1:11" ht="408.75" customHeight="1">
      <c r="A14" s="106">
        <v>5</v>
      </c>
      <c r="B14" s="106" t="s">
        <v>365</v>
      </c>
      <c r="C14" s="106" t="s">
        <v>369</v>
      </c>
      <c r="D14" s="106" t="s">
        <v>370</v>
      </c>
      <c r="E14" s="106" t="s">
        <v>371</v>
      </c>
      <c r="F14" s="114">
        <v>15000000</v>
      </c>
      <c r="G14" s="114">
        <v>9900000</v>
      </c>
      <c r="H14" s="114">
        <v>5100000</v>
      </c>
      <c r="I14" s="114">
        <v>3300000</v>
      </c>
      <c r="J14" s="117" t="s">
        <v>372</v>
      </c>
      <c r="K14" s="106"/>
    </row>
    <row r="15" spans="1:11" ht="259.5" customHeight="1">
      <c r="A15" s="107"/>
      <c r="B15" s="107"/>
      <c r="C15" s="107"/>
      <c r="D15" s="107"/>
      <c r="E15" s="107"/>
      <c r="F15" s="115"/>
      <c r="G15" s="115"/>
      <c r="H15" s="115"/>
      <c r="I15" s="115"/>
      <c r="J15" s="150"/>
      <c r="K15" s="107"/>
    </row>
    <row r="16" spans="1:11" ht="183" customHeight="1">
      <c r="A16" s="152"/>
      <c r="B16" s="152"/>
      <c r="C16" s="152"/>
      <c r="D16" s="152"/>
      <c r="E16" s="152"/>
      <c r="F16" s="149"/>
      <c r="G16" s="149"/>
      <c r="H16" s="149"/>
      <c r="I16" s="149"/>
      <c r="J16" s="151"/>
      <c r="K16" s="152"/>
    </row>
    <row r="17" spans="1:11" ht="39.950000000000003" customHeight="1">
      <c r="A17" s="92" t="s">
        <v>108</v>
      </c>
      <c r="B17" s="92"/>
      <c r="C17" s="92"/>
      <c r="D17" s="92"/>
      <c r="E17" s="92"/>
      <c r="F17" s="37">
        <v>43000000</v>
      </c>
      <c r="G17" s="37">
        <v>28380000</v>
      </c>
      <c r="H17" s="37">
        <v>14620000</v>
      </c>
      <c r="I17" s="74">
        <f>SUM(I3:I16)</f>
        <v>25080000</v>
      </c>
      <c r="J17" s="48"/>
      <c r="K17" s="36"/>
    </row>
    <row r="18" spans="1:11" ht="39.950000000000003" customHeight="1">
      <c r="A18" s="92" t="s">
        <v>109</v>
      </c>
      <c r="B18" s="92"/>
      <c r="C18" s="92"/>
      <c r="D18" s="92"/>
      <c r="E18" s="92"/>
      <c r="F18" s="92"/>
      <c r="G18" s="92"/>
      <c r="H18" s="92"/>
      <c r="I18" s="92"/>
      <c r="J18" s="92"/>
      <c r="K18" s="92"/>
    </row>
    <row r="19" spans="1:11" ht="88.5" customHeight="1">
      <c r="A19" s="93"/>
      <c r="B19" s="93"/>
      <c r="C19" s="93"/>
      <c r="D19" s="93"/>
      <c r="E19" s="93"/>
      <c r="F19" s="93"/>
      <c r="G19" s="93"/>
      <c r="H19" s="93"/>
      <c r="I19" s="93"/>
      <c r="J19" s="93"/>
      <c r="K19" s="93"/>
    </row>
  </sheetData>
  <mergeCells count="59">
    <mergeCell ref="K11:K12"/>
    <mergeCell ref="A17:E17"/>
    <mergeCell ref="A18:K18"/>
    <mergeCell ref="A19:K19"/>
    <mergeCell ref="F14:F16"/>
    <mergeCell ref="G14:G16"/>
    <mergeCell ref="H14:H16"/>
    <mergeCell ref="I14:I16"/>
    <mergeCell ref="J14:J16"/>
    <mergeCell ref="K14:K16"/>
    <mergeCell ref="A14:A16"/>
    <mergeCell ref="B14:B16"/>
    <mergeCell ref="C14:C16"/>
    <mergeCell ref="D14:D16"/>
    <mergeCell ref="E14:E16"/>
    <mergeCell ref="F11:F12"/>
    <mergeCell ref="G11:G12"/>
    <mergeCell ref="H11:H12"/>
    <mergeCell ref="I11:I12"/>
    <mergeCell ref="J11:J12"/>
    <mergeCell ref="A11:A12"/>
    <mergeCell ref="B11:B12"/>
    <mergeCell ref="C11:C12"/>
    <mergeCell ref="D11:D12"/>
    <mergeCell ref="E11:E12"/>
    <mergeCell ref="K7:K8"/>
    <mergeCell ref="A9:A10"/>
    <mergeCell ref="B9:B10"/>
    <mergeCell ref="C9:C10"/>
    <mergeCell ref="D9:D10"/>
    <mergeCell ref="E9:E10"/>
    <mergeCell ref="F9:F10"/>
    <mergeCell ref="G9:G10"/>
    <mergeCell ref="H9:H10"/>
    <mergeCell ref="I9:I10"/>
    <mergeCell ref="J9:J10"/>
    <mergeCell ref="K9:K10"/>
    <mergeCell ref="F7:F8"/>
    <mergeCell ref="G7:G8"/>
    <mergeCell ref="H7:H8"/>
    <mergeCell ref="I7:I8"/>
    <mergeCell ref="J7:J8"/>
    <mergeCell ref="A7:A8"/>
    <mergeCell ref="B7:B8"/>
    <mergeCell ref="C7:C8"/>
    <mergeCell ref="D7:D8"/>
    <mergeCell ref="E7:E8"/>
    <mergeCell ref="A1:K1"/>
    <mergeCell ref="A3:A5"/>
    <mergeCell ref="B3:B5"/>
    <mergeCell ref="C3:C5"/>
    <mergeCell ref="D3:D5"/>
    <mergeCell ref="E3:E5"/>
    <mergeCell ref="F3:F5"/>
    <mergeCell ref="G3:G5"/>
    <mergeCell ref="H3:H5"/>
    <mergeCell ref="I3:I5"/>
    <mergeCell ref="J3:J5"/>
    <mergeCell ref="K3:K5"/>
  </mergeCells>
  <phoneticPr fontId="1" type="noConversion"/>
  <printOptions horizontalCentered="1"/>
  <pageMargins left="0.39370078740157483" right="0.39370078740157483" top="0.59055118110236227" bottom="0.39370078740157483" header="0.51181102362204722" footer="0.51181102362204722"/>
  <pageSetup paperSize="8" scale="73" fitToHeight="3"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20"/>
  <sheetViews>
    <sheetView view="pageBreakPreview" zoomScale="70" zoomScaleNormal="20" zoomScaleSheetLayoutView="70" workbookViewId="0">
      <pane xSplit="1" ySplit="1" topLeftCell="B2" activePane="bottomRight" state="frozen"/>
      <selection activeCell="J4" sqref="J4:J5"/>
      <selection pane="topRight" activeCell="J4" sqref="J4:J5"/>
      <selection pane="bottomLeft" activeCell="J4" sqref="J4:J5"/>
      <selection pane="bottomRight" activeCell="K18" sqref="A1:K18"/>
    </sheetView>
  </sheetViews>
  <sheetFormatPr defaultRowHeight="16.5"/>
  <cols>
    <col min="1" max="1" width="5.25" style="33" customWidth="1"/>
    <col min="2" max="2" width="8.5" style="33" customWidth="1"/>
    <col min="3" max="3" width="9.25" style="33" customWidth="1"/>
    <col min="4" max="4" width="5.625" style="33" customWidth="1"/>
    <col min="5" max="5" width="24.625" style="33" customWidth="1"/>
    <col min="6" max="6" width="13.375" style="2" customWidth="1"/>
    <col min="7" max="7" width="14.875" style="33" customWidth="1"/>
    <col min="8" max="8" width="13.5" style="33" customWidth="1"/>
    <col min="9" max="9" width="13.625" style="33" customWidth="1"/>
    <col min="10" max="10" width="68" style="33" customWidth="1"/>
    <col min="11" max="11" width="13.25" style="33" customWidth="1"/>
    <col min="12" max="256" width="9" style="33"/>
    <col min="257" max="257" width="5.25" style="33" customWidth="1"/>
    <col min="258" max="258" width="8.5" style="33" customWidth="1"/>
    <col min="259" max="259" width="9.25" style="33" customWidth="1"/>
    <col min="260" max="260" width="5.625" style="33" customWidth="1"/>
    <col min="261" max="261" width="24.625" style="33" customWidth="1"/>
    <col min="262" max="262" width="13.375" style="33" customWidth="1"/>
    <col min="263" max="263" width="14.875" style="33" customWidth="1"/>
    <col min="264" max="264" width="13.5" style="33" customWidth="1"/>
    <col min="265" max="265" width="13.625" style="33" customWidth="1"/>
    <col min="266" max="266" width="68" style="33" customWidth="1"/>
    <col min="267" max="267" width="13.25" style="33" customWidth="1"/>
    <col min="268" max="512" width="9" style="33"/>
    <col min="513" max="513" width="5.25" style="33" customWidth="1"/>
    <col min="514" max="514" width="8.5" style="33" customWidth="1"/>
    <col min="515" max="515" width="9.25" style="33" customWidth="1"/>
    <col min="516" max="516" width="5.625" style="33" customWidth="1"/>
    <col min="517" max="517" width="24.625" style="33" customWidth="1"/>
    <col min="518" max="518" width="13.375" style="33" customWidth="1"/>
    <col min="519" max="519" width="14.875" style="33" customWidth="1"/>
    <col min="520" max="520" width="13.5" style="33" customWidth="1"/>
    <col min="521" max="521" width="13.625" style="33" customWidth="1"/>
    <col min="522" max="522" width="68" style="33" customWidth="1"/>
    <col min="523" max="523" width="13.25" style="33" customWidth="1"/>
    <col min="524" max="768" width="9" style="33"/>
    <col min="769" max="769" width="5.25" style="33" customWidth="1"/>
    <col min="770" max="770" width="8.5" style="33" customWidth="1"/>
    <col min="771" max="771" width="9.25" style="33" customWidth="1"/>
    <col min="772" max="772" width="5.625" style="33" customWidth="1"/>
    <col min="773" max="773" width="24.625" style="33" customWidth="1"/>
    <col min="774" max="774" width="13.375" style="33" customWidth="1"/>
    <col min="775" max="775" width="14.875" style="33" customWidth="1"/>
    <col min="776" max="776" width="13.5" style="33" customWidth="1"/>
    <col min="777" max="777" width="13.625" style="33" customWidth="1"/>
    <col min="778" max="778" width="68" style="33" customWidth="1"/>
    <col min="779" max="779" width="13.25" style="33" customWidth="1"/>
    <col min="780" max="1024" width="9" style="33"/>
    <col min="1025" max="1025" width="5.25" style="33" customWidth="1"/>
    <col min="1026" max="1026" width="8.5" style="33" customWidth="1"/>
    <col min="1027" max="1027" width="9.25" style="33" customWidth="1"/>
    <col min="1028" max="1028" width="5.625" style="33" customWidth="1"/>
    <col min="1029" max="1029" width="24.625" style="33" customWidth="1"/>
    <col min="1030" max="1030" width="13.375" style="33" customWidth="1"/>
    <col min="1031" max="1031" width="14.875" style="33" customWidth="1"/>
    <col min="1032" max="1032" width="13.5" style="33" customWidth="1"/>
    <col min="1033" max="1033" width="13.625" style="33" customWidth="1"/>
    <col min="1034" max="1034" width="68" style="33" customWidth="1"/>
    <col min="1035" max="1035" width="13.25" style="33" customWidth="1"/>
    <col min="1036" max="1280" width="9" style="33"/>
    <col min="1281" max="1281" width="5.25" style="33" customWidth="1"/>
    <col min="1282" max="1282" width="8.5" style="33" customWidth="1"/>
    <col min="1283" max="1283" width="9.25" style="33" customWidth="1"/>
    <col min="1284" max="1284" width="5.625" style="33" customWidth="1"/>
    <col min="1285" max="1285" width="24.625" style="33" customWidth="1"/>
    <col min="1286" max="1286" width="13.375" style="33" customWidth="1"/>
    <col min="1287" max="1287" width="14.875" style="33" customWidth="1"/>
    <col min="1288" max="1288" width="13.5" style="33" customWidth="1"/>
    <col min="1289" max="1289" width="13.625" style="33" customWidth="1"/>
    <col min="1290" max="1290" width="68" style="33" customWidth="1"/>
    <col min="1291" max="1291" width="13.25" style="33" customWidth="1"/>
    <col min="1292" max="1536" width="9" style="33"/>
    <col min="1537" max="1537" width="5.25" style="33" customWidth="1"/>
    <col min="1538" max="1538" width="8.5" style="33" customWidth="1"/>
    <col min="1539" max="1539" width="9.25" style="33" customWidth="1"/>
    <col min="1540" max="1540" width="5.625" style="33" customWidth="1"/>
    <col min="1541" max="1541" width="24.625" style="33" customWidth="1"/>
    <col min="1542" max="1542" width="13.375" style="33" customWidth="1"/>
    <col min="1543" max="1543" width="14.875" style="33" customWidth="1"/>
    <col min="1544" max="1544" width="13.5" style="33" customWidth="1"/>
    <col min="1545" max="1545" width="13.625" style="33" customWidth="1"/>
    <col min="1546" max="1546" width="68" style="33" customWidth="1"/>
    <col min="1547" max="1547" width="13.25" style="33" customWidth="1"/>
    <col min="1548" max="1792" width="9" style="33"/>
    <col min="1793" max="1793" width="5.25" style="33" customWidth="1"/>
    <col min="1794" max="1794" width="8.5" style="33" customWidth="1"/>
    <col min="1795" max="1795" width="9.25" style="33" customWidth="1"/>
    <col min="1796" max="1796" width="5.625" style="33" customWidth="1"/>
    <col min="1797" max="1797" width="24.625" style="33" customWidth="1"/>
    <col min="1798" max="1798" width="13.375" style="33" customWidth="1"/>
    <col min="1799" max="1799" width="14.875" style="33" customWidth="1"/>
    <col min="1800" max="1800" width="13.5" style="33" customWidth="1"/>
    <col min="1801" max="1801" width="13.625" style="33" customWidth="1"/>
    <col min="1802" max="1802" width="68" style="33" customWidth="1"/>
    <col min="1803" max="1803" width="13.25" style="33" customWidth="1"/>
    <col min="1804" max="2048" width="9" style="33"/>
    <col min="2049" max="2049" width="5.25" style="33" customWidth="1"/>
    <col min="2050" max="2050" width="8.5" style="33" customWidth="1"/>
    <col min="2051" max="2051" width="9.25" style="33" customWidth="1"/>
    <col min="2052" max="2052" width="5.625" style="33" customWidth="1"/>
    <col min="2053" max="2053" width="24.625" style="33" customWidth="1"/>
    <col min="2054" max="2054" width="13.375" style="33" customWidth="1"/>
    <col min="2055" max="2055" width="14.875" style="33" customWidth="1"/>
    <col min="2056" max="2056" width="13.5" style="33" customWidth="1"/>
    <col min="2057" max="2057" width="13.625" style="33" customWidth="1"/>
    <col min="2058" max="2058" width="68" style="33" customWidth="1"/>
    <col min="2059" max="2059" width="13.25" style="33" customWidth="1"/>
    <col min="2060" max="2304" width="9" style="33"/>
    <col min="2305" max="2305" width="5.25" style="33" customWidth="1"/>
    <col min="2306" max="2306" width="8.5" style="33" customWidth="1"/>
    <col min="2307" max="2307" width="9.25" style="33" customWidth="1"/>
    <col min="2308" max="2308" width="5.625" style="33" customWidth="1"/>
    <col min="2309" max="2309" width="24.625" style="33" customWidth="1"/>
    <col min="2310" max="2310" width="13.375" style="33" customWidth="1"/>
    <col min="2311" max="2311" width="14.875" style="33" customWidth="1"/>
    <col min="2312" max="2312" width="13.5" style="33" customWidth="1"/>
    <col min="2313" max="2313" width="13.625" style="33" customWidth="1"/>
    <col min="2314" max="2314" width="68" style="33" customWidth="1"/>
    <col min="2315" max="2315" width="13.25" style="33" customWidth="1"/>
    <col min="2316" max="2560" width="9" style="33"/>
    <col min="2561" max="2561" width="5.25" style="33" customWidth="1"/>
    <col min="2562" max="2562" width="8.5" style="33" customWidth="1"/>
    <col min="2563" max="2563" width="9.25" style="33" customWidth="1"/>
    <col min="2564" max="2564" width="5.625" style="33" customWidth="1"/>
    <col min="2565" max="2565" width="24.625" style="33" customWidth="1"/>
    <col min="2566" max="2566" width="13.375" style="33" customWidth="1"/>
    <col min="2567" max="2567" width="14.875" style="33" customWidth="1"/>
    <col min="2568" max="2568" width="13.5" style="33" customWidth="1"/>
    <col min="2569" max="2569" width="13.625" style="33" customWidth="1"/>
    <col min="2570" max="2570" width="68" style="33" customWidth="1"/>
    <col min="2571" max="2571" width="13.25" style="33" customWidth="1"/>
    <col min="2572" max="2816" width="9" style="33"/>
    <col min="2817" max="2817" width="5.25" style="33" customWidth="1"/>
    <col min="2818" max="2818" width="8.5" style="33" customWidth="1"/>
    <col min="2819" max="2819" width="9.25" style="33" customWidth="1"/>
    <col min="2820" max="2820" width="5.625" style="33" customWidth="1"/>
    <col min="2821" max="2821" width="24.625" style="33" customWidth="1"/>
    <col min="2822" max="2822" width="13.375" style="33" customWidth="1"/>
    <col min="2823" max="2823" width="14.875" style="33" customWidth="1"/>
    <col min="2824" max="2824" width="13.5" style="33" customWidth="1"/>
    <col min="2825" max="2825" width="13.625" style="33" customWidth="1"/>
    <col min="2826" max="2826" width="68" style="33" customWidth="1"/>
    <col min="2827" max="2827" width="13.25" style="33" customWidth="1"/>
    <col min="2828" max="3072" width="9" style="33"/>
    <col min="3073" max="3073" width="5.25" style="33" customWidth="1"/>
    <col min="3074" max="3074" width="8.5" style="33" customWidth="1"/>
    <col min="3075" max="3075" width="9.25" style="33" customWidth="1"/>
    <col min="3076" max="3076" width="5.625" style="33" customWidth="1"/>
    <col min="3077" max="3077" width="24.625" style="33" customWidth="1"/>
    <col min="3078" max="3078" width="13.375" style="33" customWidth="1"/>
    <col min="3079" max="3079" width="14.875" style="33" customWidth="1"/>
    <col min="3080" max="3080" width="13.5" style="33" customWidth="1"/>
    <col min="3081" max="3081" width="13.625" style="33" customWidth="1"/>
    <col min="3082" max="3082" width="68" style="33" customWidth="1"/>
    <col min="3083" max="3083" width="13.25" style="33" customWidth="1"/>
    <col min="3084" max="3328" width="9" style="33"/>
    <col min="3329" max="3329" width="5.25" style="33" customWidth="1"/>
    <col min="3330" max="3330" width="8.5" style="33" customWidth="1"/>
    <col min="3331" max="3331" width="9.25" style="33" customWidth="1"/>
    <col min="3332" max="3332" width="5.625" style="33" customWidth="1"/>
    <col min="3333" max="3333" width="24.625" style="33" customWidth="1"/>
    <col min="3334" max="3334" width="13.375" style="33" customWidth="1"/>
    <col min="3335" max="3335" width="14.875" style="33" customWidth="1"/>
    <col min="3336" max="3336" width="13.5" style="33" customWidth="1"/>
    <col min="3337" max="3337" width="13.625" style="33" customWidth="1"/>
    <col min="3338" max="3338" width="68" style="33" customWidth="1"/>
    <col min="3339" max="3339" width="13.25" style="33" customWidth="1"/>
    <col min="3340" max="3584" width="9" style="33"/>
    <col min="3585" max="3585" width="5.25" style="33" customWidth="1"/>
    <col min="3586" max="3586" width="8.5" style="33" customWidth="1"/>
    <col min="3587" max="3587" width="9.25" style="33" customWidth="1"/>
    <col min="3588" max="3588" width="5.625" style="33" customWidth="1"/>
    <col min="3589" max="3589" width="24.625" style="33" customWidth="1"/>
    <col min="3590" max="3590" width="13.375" style="33" customWidth="1"/>
    <col min="3591" max="3591" width="14.875" style="33" customWidth="1"/>
    <col min="3592" max="3592" width="13.5" style="33" customWidth="1"/>
    <col min="3593" max="3593" width="13.625" style="33" customWidth="1"/>
    <col min="3594" max="3594" width="68" style="33" customWidth="1"/>
    <col min="3595" max="3595" width="13.25" style="33" customWidth="1"/>
    <col min="3596" max="3840" width="9" style="33"/>
    <col min="3841" max="3841" width="5.25" style="33" customWidth="1"/>
    <col min="3842" max="3842" width="8.5" style="33" customWidth="1"/>
    <col min="3843" max="3843" width="9.25" style="33" customWidth="1"/>
    <col min="3844" max="3844" width="5.625" style="33" customWidth="1"/>
    <col min="3845" max="3845" width="24.625" style="33" customWidth="1"/>
    <col min="3846" max="3846" width="13.375" style="33" customWidth="1"/>
    <col min="3847" max="3847" width="14.875" style="33" customWidth="1"/>
    <col min="3848" max="3848" width="13.5" style="33" customWidth="1"/>
    <col min="3849" max="3849" width="13.625" style="33" customWidth="1"/>
    <col min="3850" max="3850" width="68" style="33" customWidth="1"/>
    <col min="3851" max="3851" width="13.25" style="33" customWidth="1"/>
    <col min="3852" max="4096" width="9" style="33"/>
    <col min="4097" max="4097" width="5.25" style="33" customWidth="1"/>
    <col min="4098" max="4098" width="8.5" style="33" customWidth="1"/>
    <col min="4099" max="4099" width="9.25" style="33" customWidth="1"/>
    <col min="4100" max="4100" width="5.625" style="33" customWidth="1"/>
    <col min="4101" max="4101" width="24.625" style="33" customWidth="1"/>
    <col min="4102" max="4102" width="13.375" style="33" customWidth="1"/>
    <col min="4103" max="4103" width="14.875" style="33" customWidth="1"/>
    <col min="4104" max="4104" width="13.5" style="33" customWidth="1"/>
    <col min="4105" max="4105" width="13.625" style="33" customWidth="1"/>
    <col min="4106" max="4106" width="68" style="33" customWidth="1"/>
    <col min="4107" max="4107" width="13.25" style="33" customWidth="1"/>
    <col min="4108" max="4352" width="9" style="33"/>
    <col min="4353" max="4353" width="5.25" style="33" customWidth="1"/>
    <col min="4354" max="4354" width="8.5" style="33" customWidth="1"/>
    <col min="4355" max="4355" width="9.25" style="33" customWidth="1"/>
    <col min="4356" max="4356" width="5.625" style="33" customWidth="1"/>
    <col min="4357" max="4357" width="24.625" style="33" customWidth="1"/>
    <col min="4358" max="4358" width="13.375" style="33" customWidth="1"/>
    <col min="4359" max="4359" width="14.875" style="33" customWidth="1"/>
    <col min="4360" max="4360" width="13.5" style="33" customWidth="1"/>
    <col min="4361" max="4361" width="13.625" style="33" customWidth="1"/>
    <col min="4362" max="4362" width="68" style="33" customWidth="1"/>
    <col min="4363" max="4363" width="13.25" style="33" customWidth="1"/>
    <col min="4364" max="4608" width="9" style="33"/>
    <col min="4609" max="4609" width="5.25" style="33" customWidth="1"/>
    <col min="4610" max="4610" width="8.5" style="33" customWidth="1"/>
    <col min="4611" max="4611" width="9.25" style="33" customWidth="1"/>
    <col min="4612" max="4612" width="5.625" style="33" customWidth="1"/>
    <col min="4613" max="4613" width="24.625" style="33" customWidth="1"/>
    <col min="4614" max="4614" width="13.375" style="33" customWidth="1"/>
    <col min="4615" max="4615" width="14.875" style="33" customWidth="1"/>
    <col min="4616" max="4616" width="13.5" style="33" customWidth="1"/>
    <col min="4617" max="4617" width="13.625" style="33" customWidth="1"/>
    <col min="4618" max="4618" width="68" style="33" customWidth="1"/>
    <col min="4619" max="4619" width="13.25" style="33" customWidth="1"/>
    <col min="4620" max="4864" width="9" style="33"/>
    <col min="4865" max="4865" width="5.25" style="33" customWidth="1"/>
    <col min="4866" max="4866" width="8.5" style="33" customWidth="1"/>
    <col min="4867" max="4867" width="9.25" style="33" customWidth="1"/>
    <col min="4868" max="4868" width="5.625" style="33" customWidth="1"/>
    <col min="4869" max="4869" width="24.625" style="33" customWidth="1"/>
    <col min="4870" max="4870" width="13.375" style="33" customWidth="1"/>
    <col min="4871" max="4871" width="14.875" style="33" customWidth="1"/>
    <col min="4872" max="4872" width="13.5" style="33" customWidth="1"/>
    <col min="4873" max="4873" width="13.625" style="33" customWidth="1"/>
    <col min="4874" max="4874" width="68" style="33" customWidth="1"/>
    <col min="4875" max="4875" width="13.25" style="33" customWidth="1"/>
    <col min="4876" max="5120" width="9" style="33"/>
    <col min="5121" max="5121" width="5.25" style="33" customWidth="1"/>
    <col min="5122" max="5122" width="8.5" style="33" customWidth="1"/>
    <col min="5123" max="5123" width="9.25" style="33" customWidth="1"/>
    <col min="5124" max="5124" width="5.625" style="33" customWidth="1"/>
    <col min="5125" max="5125" width="24.625" style="33" customWidth="1"/>
    <col min="5126" max="5126" width="13.375" style="33" customWidth="1"/>
    <col min="5127" max="5127" width="14.875" style="33" customWidth="1"/>
    <col min="5128" max="5128" width="13.5" style="33" customWidth="1"/>
    <col min="5129" max="5129" width="13.625" style="33" customWidth="1"/>
    <col min="5130" max="5130" width="68" style="33" customWidth="1"/>
    <col min="5131" max="5131" width="13.25" style="33" customWidth="1"/>
    <col min="5132" max="5376" width="9" style="33"/>
    <col min="5377" max="5377" width="5.25" style="33" customWidth="1"/>
    <col min="5378" max="5378" width="8.5" style="33" customWidth="1"/>
    <col min="5379" max="5379" width="9.25" style="33" customWidth="1"/>
    <col min="5380" max="5380" width="5.625" style="33" customWidth="1"/>
    <col min="5381" max="5381" width="24.625" style="33" customWidth="1"/>
    <col min="5382" max="5382" width="13.375" style="33" customWidth="1"/>
    <col min="5383" max="5383" width="14.875" style="33" customWidth="1"/>
    <col min="5384" max="5384" width="13.5" style="33" customWidth="1"/>
    <col min="5385" max="5385" width="13.625" style="33" customWidth="1"/>
    <col min="5386" max="5386" width="68" style="33" customWidth="1"/>
    <col min="5387" max="5387" width="13.25" style="33" customWidth="1"/>
    <col min="5388" max="5632" width="9" style="33"/>
    <col min="5633" max="5633" width="5.25" style="33" customWidth="1"/>
    <col min="5634" max="5634" width="8.5" style="33" customWidth="1"/>
    <col min="5635" max="5635" width="9.25" style="33" customWidth="1"/>
    <col min="5636" max="5636" width="5.625" style="33" customWidth="1"/>
    <col min="5637" max="5637" width="24.625" style="33" customWidth="1"/>
    <col min="5638" max="5638" width="13.375" style="33" customWidth="1"/>
    <col min="5639" max="5639" width="14.875" style="33" customWidth="1"/>
    <col min="5640" max="5640" width="13.5" style="33" customWidth="1"/>
    <col min="5641" max="5641" width="13.625" style="33" customWidth="1"/>
    <col min="5642" max="5642" width="68" style="33" customWidth="1"/>
    <col min="5643" max="5643" width="13.25" style="33" customWidth="1"/>
    <col min="5644" max="5888" width="9" style="33"/>
    <col min="5889" max="5889" width="5.25" style="33" customWidth="1"/>
    <col min="5890" max="5890" width="8.5" style="33" customWidth="1"/>
    <col min="5891" max="5891" width="9.25" style="33" customWidth="1"/>
    <col min="5892" max="5892" width="5.625" style="33" customWidth="1"/>
    <col min="5893" max="5893" width="24.625" style="33" customWidth="1"/>
    <col min="5894" max="5894" width="13.375" style="33" customWidth="1"/>
    <col min="5895" max="5895" width="14.875" style="33" customWidth="1"/>
    <col min="5896" max="5896" width="13.5" style="33" customWidth="1"/>
    <col min="5897" max="5897" width="13.625" style="33" customWidth="1"/>
    <col min="5898" max="5898" width="68" style="33" customWidth="1"/>
    <col min="5899" max="5899" width="13.25" style="33" customWidth="1"/>
    <col min="5900" max="6144" width="9" style="33"/>
    <col min="6145" max="6145" width="5.25" style="33" customWidth="1"/>
    <col min="6146" max="6146" width="8.5" style="33" customWidth="1"/>
    <col min="6147" max="6147" width="9.25" style="33" customWidth="1"/>
    <col min="6148" max="6148" width="5.625" style="33" customWidth="1"/>
    <col min="6149" max="6149" width="24.625" style="33" customWidth="1"/>
    <col min="6150" max="6150" width="13.375" style="33" customWidth="1"/>
    <col min="6151" max="6151" width="14.875" style="33" customWidth="1"/>
    <col min="6152" max="6152" width="13.5" style="33" customWidth="1"/>
    <col min="6153" max="6153" width="13.625" style="33" customWidth="1"/>
    <col min="6154" max="6154" width="68" style="33" customWidth="1"/>
    <col min="6155" max="6155" width="13.25" style="33" customWidth="1"/>
    <col min="6156" max="6400" width="9" style="33"/>
    <col min="6401" max="6401" width="5.25" style="33" customWidth="1"/>
    <col min="6402" max="6402" width="8.5" style="33" customWidth="1"/>
    <col min="6403" max="6403" width="9.25" style="33" customWidth="1"/>
    <col min="6404" max="6404" width="5.625" style="33" customWidth="1"/>
    <col min="6405" max="6405" width="24.625" style="33" customWidth="1"/>
    <col min="6406" max="6406" width="13.375" style="33" customWidth="1"/>
    <col min="6407" max="6407" width="14.875" style="33" customWidth="1"/>
    <col min="6408" max="6408" width="13.5" style="33" customWidth="1"/>
    <col min="6409" max="6409" width="13.625" style="33" customWidth="1"/>
    <col min="6410" max="6410" width="68" style="33" customWidth="1"/>
    <col min="6411" max="6411" width="13.25" style="33" customWidth="1"/>
    <col min="6412" max="6656" width="9" style="33"/>
    <col min="6657" max="6657" width="5.25" style="33" customWidth="1"/>
    <col min="6658" max="6658" width="8.5" style="33" customWidth="1"/>
    <col min="6659" max="6659" width="9.25" style="33" customWidth="1"/>
    <col min="6660" max="6660" width="5.625" style="33" customWidth="1"/>
    <col min="6661" max="6661" width="24.625" style="33" customWidth="1"/>
    <col min="6662" max="6662" width="13.375" style="33" customWidth="1"/>
    <col min="6663" max="6663" width="14.875" style="33" customWidth="1"/>
    <col min="6664" max="6664" width="13.5" style="33" customWidth="1"/>
    <col min="6665" max="6665" width="13.625" style="33" customWidth="1"/>
    <col min="6666" max="6666" width="68" style="33" customWidth="1"/>
    <col min="6667" max="6667" width="13.25" style="33" customWidth="1"/>
    <col min="6668" max="6912" width="9" style="33"/>
    <col min="6913" max="6913" width="5.25" style="33" customWidth="1"/>
    <col min="6914" max="6914" width="8.5" style="33" customWidth="1"/>
    <col min="6915" max="6915" width="9.25" style="33" customWidth="1"/>
    <col min="6916" max="6916" width="5.625" style="33" customWidth="1"/>
    <col min="6917" max="6917" width="24.625" style="33" customWidth="1"/>
    <col min="6918" max="6918" width="13.375" style="33" customWidth="1"/>
    <col min="6919" max="6919" width="14.875" style="33" customWidth="1"/>
    <col min="6920" max="6920" width="13.5" style="33" customWidth="1"/>
    <col min="6921" max="6921" width="13.625" style="33" customWidth="1"/>
    <col min="6922" max="6922" width="68" style="33" customWidth="1"/>
    <col min="6923" max="6923" width="13.25" style="33" customWidth="1"/>
    <col min="6924" max="7168" width="9" style="33"/>
    <col min="7169" max="7169" width="5.25" style="33" customWidth="1"/>
    <col min="7170" max="7170" width="8.5" style="33" customWidth="1"/>
    <col min="7171" max="7171" width="9.25" style="33" customWidth="1"/>
    <col min="7172" max="7172" width="5.625" style="33" customWidth="1"/>
    <col min="7173" max="7173" width="24.625" style="33" customWidth="1"/>
    <col min="7174" max="7174" width="13.375" style="33" customWidth="1"/>
    <col min="7175" max="7175" width="14.875" style="33" customWidth="1"/>
    <col min="7176" max="7176" width="13.5" style="33" customWidth="1"/>
    <col min="7177" max="7177" width="13.625" style="33" customWidth="1"/>
    <col min="7178" max="7178" width="68" style="33" customWidth="1"/>
    <col min="7179" max="7179" width="13.25" style="33" customWidth="1"/>
    <col min="7180" max="7424" width="9" style="33"/>
    <col min="7425" max="7425" width="5.25" style="33" customWidth="1"/>
    <col min="7426" max="7426" width="8.5" style="33" customWidth="1"/>
    <col min="7427" max="7427" width="9.25" style="33" customWidth="1"/>
    <col min="7428" max="7428" width="5.625" style="33" customWidth="1"/>
    <col min="7429" max="7429" width="24.625" style="33" customWidth="1"/>
    <col min="7430" max="7430" width="13.375" style="33" customWidth="1"/>
    <col min="7431" max="7431" width="14.875" style="33" customWidth="1"/>
    <col min="7432" max="7432" width="13.5" style="33" customWidth="1"/>
    <col min="7433" max="7433" width="13.625" style="33" customWidth="1"/>
    <col min="7434" max="7434" width="68" style="33" customWidth="1"/>
    <col min="7435" max="7435" width="13.25" style="33" customWidth="1"/>
    <col min="7436" max="7680" width="9" style="33"/>
    <col min="7681" max="7681" width="5.25" style="33" customWidth="1"/>
    <col min="7682" max="7682" width="8.5" style="33" customWidth="1"/>
    <col min="7683" max="7683" width="9.25" style="33" customWidth="1"/>
    <col min="7684" max="7684" width="5.625" style="33" customWidth="1"/>
    <col min="7685" max="7685" width="24.625" style="33" customWidth="1"/>
    <col min="7686" max="7686" width="13.375" style="33" customWidth="1"/>
    <col min="7687" max="7687" width="14.875" style="33" customWidth="1"/>
    <col min="7688" max="7688" width="13.5" style="33" customWidth="1"/>
    <col min="7689" max="7689" width="13.625" style="33" customWidth="1"/>
    <col min="7690" max="7690" width="68" style="33" customWidth="1"/>
    <col min="7691" max="7691" width="13.25" style="33" customWidth="1"/>
    <col min="7692" max="7936" width="9" style="33"/>
    <col min="7937" max="7937" width="5.25" style="33" customWidth="1"/>
    <col min="7938" max="7938" width="8.5" style="33" customWidth="1"/>
    <col min="7939" max="7939" width="9.25" style="33" customWidth="1"/>
    <col min="7940" max="7940" width="5.625" style="33" customWidth="1"/>
    <col min="7941" max="7941" width="24.625" style="33" customWidth="1"/>
    <col min="7942" max="7942" width="13.375" style="33" customWidth="1"/>
    <col min="7943" max="7943" width="14.875" style="33" customWidth="1"/>
    <col min="7944" max="7944" width="13.5" style="33" customWidth="1"/>
    <col min="7945" max="7945" width="13.625" style="33" customWidth="1"/>
    <col min="7946" max="7946" width="68" style="33" customWidth="1"/>
    <col min="7947" max="7947" width="13.25" style="33" customWidth="1"/>
    <col min="7948" max="8192" width="9" style="33"/>
    <col min="8193" max="8193" width="5.25" style="33" customWidth="1"/>
    <col min="8194" max="8194" width="8.5" style="33" customWidth="1"/>
    <col min="8195" max="8195" width="9.25" style="33" customWidth="1"/>
    <col min="8196" max="8196" width="5.625" style="33" customWidth="1"/>
    <col min="8197" max="8197" width="24.625" style="33" customWidth="1"/>
    <col min="8198" max="8198" width="13.375" style="33" customWidth="1"/>
    <col min="8199" max="8199" width="14.875" style="33" customWidth="1"/>
    <col min="8200" max="8200" width="13.5" style="33" customWidth="1"/>
    <col min="8201" max="8201" width="13.625" style="33" customWidth="1"/>
    <col min="8202" max="8202" width="68" style="33" customWidth="1"/>
    <col min="8203" max="8203" width="13.25" style="33" customWidth="1"/>
    <col min="8204" max="8448" width="9" style="33"/>
    <col min="8449" max="8449" width="5.25" style="33" customWidth="1"/>
    <col min="8450" max="8450" width="8.5" style="33" customWidth="1"/>
    <col min="8451" max="8451" width="9.25" style="33" customWidth="1"/>
    <col min="8452" max="8452" width="5.625" style="33" customWidth="1"/>
    <col min="8453" max="8453" width="24.625" style="33" customWidth="1"/>
    <col min="8454" max="8454" width="13.375" style="33" customWidth="1"/>
    <col min="8455" max="8455" width="14.875" style="33" customWidth="1"/>
    <col min="8456" max="8456" width="13.5" style="33" customWidth="1"/>
    <col min="8457" max="8457" width="13.625" style="33" customWidth="1"/>
    <col min="8458" max="8458" width="68" style="33" customWidth="1"/>
    <col min="8459" max="8459" width="13.25" style="33" customWidth="1"/>
    <col min="8460" max="8704" width="9" style="33"/>
    <col min="8705" max="8705" width="5.25" style="33" customWidth="1"/>
    <col min="8706" max="8706" width="8.5" style="33" customWidth="1"/>
    <col min="8707" max="8707" width="9.25" style="33" customWidth="1"/>
    <col min="8708" max="8708" width="5.625" style="33" customWidth="1"/>
    <col min="8709" max="8709" width="24.625" style="33" customWidth="1"/>
    <col min="8710" max="8710" width="13.375" style="33" customWidth="1"/>
    <col min="8711" max="8711" width="14.875" style="33" customWidth="1"/>
    <col min="8712" max="8712" width="13.5" style="33" customWidth="1"/>
    <col min="8713" max="8713" width="13.625" style="33" customWidth="1"/>
    <col min="8714" max="8714" width="68" style="33" customWidth="1"/>
    <col min="8715" max="8715" width="13.25" style="33" customWidth="1"/>
    <col min="8716" max="8960" width="9" style="33"/>
    <col min="8961" max="8961" width="5.25" style="33" customWidth="1"/>
    <col min="8962" max="8962" width="8.5" style="33" customWidth="1"/>
    <col min="8963" max="8963" width="9.25" style="33" customWidth="1"/>
    <col min="8964" max="8964" width="5.625" style="33" customWidth="1"/>
    <col min="8965" max="8965" width="24.625" style="33" customWidth="1"/>
    <col min="8966" max="8966" width="13.375" style="33" customWidth="1"/>
    <col min="8967" max="8967" width="14.875" style="33" customWidth="1"/>
    <col min="8968" max="8968" width="13.5" style="33" customWidth="1"/>
    <col min="8969" max="8969" width="13.625" style="33" customWidth="1"/>
    <col min="8970" max="8970" width="68" style="33" customWidth="1"/>
    <col min="8971" max="8971" width="13.25" style="33" customWidth="1"/>
    <col min="8972" max="9216" width="9" style="33"/>
    <col min="9217" max="9217" width="5.25" style="33" customWidth="1"/>
    <col min="9218" max="9218" width="8.5" style="33" customWidth="1"/>
    <col min="9219" max="9219" width="9.25" style="33" customWidth="1"/>
    <col min="9220" max="9220" width="5.625" style="33" customWidth="1"/>
    <col min="9221" max="9221" width="24.625" style="33" customWidth="1"/>
    <col min="9222" max="9222" width="13.375" style="33" customWidth="1"/>
    <col min="9223" max="9223" width="14.875" style="33" customWidth="1"/>
    <col min="9224" max="9224" width="13.5" style="33" customWidth="1"/>
    <col min="9225" max="9225" width="13.625" style="33" customWidth="1"/>
    <col min="9226" max="9226" width="68" style="33" customWidth="1"/>
    <col min="9227" max="9227" width="13.25" style="33" customWidth="1"/>
    <col min="9228" max="9472" width="9" style="33"/>
    <col min="9473" max="9473" width="5.25" style="33" customWidth="1"/>
    <col min="9474" max="9474" width="8.5" style="33" customWidth="1"/>
    <col min="9475" max="9475" width="9.25" style="33" customWidth="1"/>
    <col min="9476" max="9476" width="5.625" style="33" customWidth="1"/>
    <col min="9477" max="9477" width="24.625" style="33" customWidth="1"/>
    <col min="9478" max="9478" width="13.375" style="33" customWidth="1"/>
    <col min="9479" max="9479" width="14.875" style="33" customWidth="1"/>
    <col min="9480" max="9480" width="13.5" style="33" customWidth="1"/>
    <col min="9481" max="9481" width="13.625" style="33" customWidth="1"/>
    <col min="9482" max="9482" width="68" style="33" customWidth="1"/>
    <col min="9483" max="9483" width="13.25" style="33" customWidth="1"/>
    <col min="9484" max="9728" width="9" style="33"/>
    <col min="9729" max="9729" width="5.25" style="33" customWidth="1"/>
    <col min="9730" max="9730" width="8.5" style="33" customWidth="1"/>
    <col min="9731" max="9731" width="9.25" style="33" customWidth="1"/>
    <col min="9732" max="9732" width="5.625" style="33" customWidth="1"/>
    <col min="9733" max="9733" width="24.625" style="33" customWidth="1"/>
    <col min="9734" max="9734" width="13.375" style="33" customWidth="1"/>
    <col min="9735" max="9735" width="14.875" style="33" customWidth="1"/>
    <col min="9736" max="9736" width="13.5" style="33" customWidth="1"/>
    <col min="9737" max="9737" width="13.625" style="33" customWidth="1"/>
    <col min="9738" max="9738" width="68" style="33" customWidth="1"/>
    <col min="9739" max="9739" width="13.25" style="33" customWidth="1"/>
    <col min="9740" max="9984" width="9" style="33"/>
    <col min="9985" max="9985" width="5.25" style="33" customWidth="1"/>
    <col min="9986" max="9986" width="8.5" style="33" customWidth="1"/>
    <col min="9987" max="9987" width="9.25" style="33" customWidth="1"/>
    <col min="9988" max="9988" width="5.625" style="33" customWidth="1"/>
    <col min="9989" max="9989" width="24.625" style="33" customWidth="1"/>
    <col min="9990" max="9990" width="13.375" style="33" customWidth="1"/>
    <col min="9991" max="9991" width="14.875" style="33" customWidth="1"/>
    <col min="9992" max="9992" width="13.5" style="33" customWidth="1"/>
    <col min="9993" max="9993" width="13.625" style="33" customWidth="1"/>
    <col min="9994" max="9994" width="68" style="33" customWidth="1"/>
    <col min="9995" max="9995" width="13.25" style="33" customWidth="1"/>
    <col min="9996" max="10240" width="9" style="33"/>
    <col min="10241" max="10241" width="5.25" style="33" customWidth="1"/>
    <col min="10242" max="10242" width="8.5" style="33" customWidth="1"/>
    <col min="10243" max="10243" width="9.25" style="33" customWidth="1"/>
    <col min="10244" max="10244" width="5.625" style="33" customWidth="1"/>
    <col min="10245" max="10245" width="24.625" style="33" customWidth="1"/>
    <col min="10246" max="10246" width="13.375" style="33" customWidth="1"/>
    <col min="10247" max="10247" width="14.875" style="33" customWidth="1"/>
    <col min="10248" max="10248" width="13.5" style="33" customWidth="1"/>
    <col min="10249" max="10249" width="13.625" style="33" customWidth="1"/>
    <col min="10250" max="10250" width="68" style="33" customWidth="1"/>
    <col min="10251" max="10251" width="13.25" style="33" customWidth="1"/>
    <col min="10252" max="10496" width="9" style="33"/>
    <col min="10497" max="10497" width="5.25" style="33" customWidth="1"/>
    <col min="10498" max="10498" width="8.5" style="33" customWidth="1"/>
    <col min="10499" max="10499" width="9.25" style="33" customWidth="1"/>
    <col min="10500" max="10500" width="5.625" style="33" customWidth="1"/>
    <col min="10501" max="10501" width="24.625" style="33" customWidth="1"/>
    <col min="10502" max="10502" width="13.375" style="33" customWidth="1"/>
    <col min="10503" max="10503" width="14.875" style="33" customWidth="1"/>
    <col min="10504" max="10504" width="13.5" style="33" customWidth="1"/>
    <col min="10505" max="10505" width="13.625" style="33" customWidth="1"/>
    <col min="10506" max="10506" width="68" style="33" customWidth="1"/>
    <col min="10507" max="10507" width="13.25" style="33" customWidth="1"/>
    <col min="10508" max="10752" width="9" style="33"/>
    <col min="10753" max="10753" width="5.25" style="33" customWidth="1"/>
    <col min="10754" max="10754" width="8.5" style="33" customWidth="1"/>
    <col min="10755" max="10755" width="9.25" style="33" customWidth="1"/>
    <col min="10756" max="10756" width="5.625" style="33" customWidth="1"/>
    <col min="10757" max="10757" width="24.625" style="33" customWidth="1"/>
    <col min="10758" max="10758" width="13.375" style="33" customWidth="1"/>
    <col min="10759" max="10759" width="14.875" style="33" customWidth="1"/>
    <col min="10760" max="10760" width="13.5" style="33" customWidth="1"/>
    <col min="10761" max="10761" width="13.625" style="33" customWidth="1"/>
    <col min="10762" max="10762" width="68" style="33" customWidth="1"/>
    <col min="10763" max="10763" width="13.25" style="33" customWidth="1"/>
    <col min="10764" max="11008" width="9" style="33"/>
    <col min="11009" max="11009" width="5.25" style="33" customWidth="1"/>
    <col min="11010" max="11010" width="8.5" style="33" customWidth="1"/>
    <col min="11011" max="11011" width="9.25" style="33" customWidth="1"/>
    <col min="11012" max="11012" width="5.625" style="33" customWidth="1"/>
    <col min="11013" max="11013" width="24.625" style="33" customWidth="1"/>
    <col min="11014" max="11014" width="13.375" style="33" customWidth="1"/>
    <col min="11015" max="11015" width="14.875" style="33" customWidth="1"/>
    <col min="11016" max="11016" width="13.5" style="33" customWidth="1"/>
    <col min="11017" max="11017" width="13.625" style="33" customWidth="1"/>
    <col min="11018" max="11018" width="68" style="33" customWidth="1"/>
    <col min="11019" max="11019" width="13.25" style="33" customWidth="1"/>
    <col min="11020" max="11264" width="9" style="33"/>
    <col min="11265" max="11265" width="5.25" style="33" customWidth="1"/>
    <col min="11266" max="11266" width="8.5" style="33" customWidth="1"/>
    <col min="11267" max="11267" width="9.25" style="33" customWidth="1"/>
    <col min="11268" max="11268" width="5.625" style="33" customWidth="1"/>
    <col min="11269" max="11269" width="24.625" style="33" customWidth="1"/>
    <col min="11270" max="11270" width="13.375" style="33" customWidth="1"/>
    <col min="11271" max="11271" width="14.875" style="33" customWidth="1"/>
    <col min="11272" max="11272" width="13.5" style="33" customWidth="1"/>
    <col min="11273" max="11273" width="13.625" style="33" customWidth="1"/>
    <col min="11274" max="11274" width="68" style="33" customWidth="1"/>
    <col min="11275" max="11275" width="13.25" style="33" customWidth="1"/>
    <col min="11276" max="11520" width="9" style="33"/>
    <col min="11521" max="11521" width="5.25" style="33" customWidth="1"/>
    <col min="11522" max="11522" width="8.5" style="33" customWidth="1"/>
    <col min="11523" max="11523" width="9.25" style="33" customWidth="1"/>
    <col min="11524" max="11524" width="5.625" style="33" customWidth="1"/>
    <col min="11525" max="11525" width="24.625" style="33" customWidth="1"/>
    <col min="11526" max="11526" width="13.375" style="33" customWidth="1"/>
    <col min="11527" max="11527" width="14.875" style="33" customWidth="1"/>
    <col min="11528" max="11528" width="13.5" style="33" customWidth="1"/>
    <col min="11529" max="11529" width="13.625" style="33" customWidth="1"/>
    <col min="11530" max="11530" width="68" style="33" customWidth="1"/>
    <col min="11531" max="11531" width="13.25" style="33" customWidth="1"/>
    <col min="11532" max="11776" width="9" style="33"/>
    <col min="11777" max="11777" width="5.25" style="33" customWidth="1"/>
    <col min="11778" max="11778" width="8.5" style="33" customWidth="1"/>
    <col min="11779" max="11779" width="9.25" style="33" customWidth="1"/>
    <col min="11780" max="11780" width="5.625" style="33" customWidth="1"/>
    <col min="11781" max="11781" width="24.625" style="33" customWidth="1"/>
    <col min="11782" max="11782" width="13.375" style="33" customWidth="1"/>
    <col min="11783" max="11783" width="14.875" style="33" customWidth="1"/>
    <col min="11784" max="11784" width="13.5" style="33" customWidth="1"/>
    <col min="11785" max="11785" width="13.625" style="33" customWidth="1"/>
    <col min="11786" max="11786" width="68" style="33" customWidth="1"/>
    <col min="11787" max="11787" width="13.25" style="33" customWidth="1"/>
    <col min="11788" max="12032" width="9" style="33"/>
    <col min="12033" max="12033" width="5.25" style="33" customWidth="1"/>
    <col min="12034" max="12034" width="8.5" style="33" customWidth="1"/>
    <col min="12035" max="12035" width="9.25" style="33" customWidth="1"/>
    <col min="12036" max="12036" width="5.625" style="33" customWidth="1"/>
    <col min="12037" max="12037" width="24.625" style="33" customWidth="1"/>
    <col min="12038" max="12038" width="13.375" style="33" customWidth="1"/>
    <col min="12039" max="12039" width="14.875" style="33" customWidth="1"/>
    <col min="12040" max="12040" width="13.5" style="33" customWidth="1"/>
    <col min="12041" max="12041" width="13.625" style="33" customWidth="1"/>
    <col min="12042" max="12042" width="68" style="33" customWidth="1"/>
    <col min="12043" max="12043" width="13.25" style="33" customWidth="1"/>
    <col min="12044" max="12288" width="9" style="33"/>
    <col min="12289" max="12289" width="5.25" style="33" customWidth="1"/>
    <col min="12290" max="12290" width="8.5" style="33" customWidth="1"/>
    <col min="12291" max="12291" width="9.25" style="33" customWidth="1"/>
    <col min="12292" max="12292" width="5.625" style="33" customWidth="1"/>
    <col min="12293" max="12293" width="24.625" style="33" customWidth="1"/>
    <col min="12294" max="12294" width="13.375" style="33" customWidth="1"/>
    <col min="12295" max="12295" width="14.875" style="33" customWidth="1"/>
    <col min="12296" max="12296" width="13.5" style="33" customWidth="1"/>
    <col min="12297" max="12297" width="13.625" style="33" customWidth="1"/>
    <col min="12298" max="12298" width="68" style="33" customWidth="1"/>
    <col min="12299" max="12299" width="13.25" style="33" customWidth="1"/>
    <col min="12300" max="12544" width="9" style="33"/>
    <col min="12545" max="12545" width="5.25" style="33" customWidth="1"/>
    <col min="12546" max="12546" width="8.5" style="33" customWidth="1"/>
    <col min="12547" max="12547" width="9.25" style="33" customWidth="1"/>
    <col min="12548" max="12548" width="5.625" style="33" customWidth="1"/>
    <col min="12549" max="12549" width="24.625" style="33" customWidth="1"/>
    <col min="12550" max="12550" width="13.375" style="33" customWidth="1"/>
    <col min="12551" max="12551" width="14.875" style="33" customWidth="1"/>
    <col min="12552" max="12552" width="13.5" style="33" customWidth="1"/>
    <col min="12553" max="12553" width="13.625" style="33" customWidth="1"/>
    <col min="12554" max="12554" width="68" style="33" customWidth="1"/>
    <col min="12555" max="12555" width="13.25" style="33" customWidth="1"/>
    <col min="12556" max="12800" width="9" style="33"/>
    <col min="12801" max="12801" width="5.25" style="33" customWidth="1"/>
    <col min="12802" max="12802" width="8.5" style="33" customWidth="1"/>
    <col min="12803" max="12803" width="9.25" style="33" customWidth="1"/>
    <col min="12804" max="12804" width="5.625" style="33" customWidth="1"/>
    <col min="12805" max="12805" width="24.625" style="33" customWidth="1"/>
    <col min="12806" max="12806" width="13.375" style="33" customWidth="1"/>
    <col min="12807" max="12807" width="14.875" style="33" customWidth="1"/>
    <col min="12808" max="12808" width="13.5" style="33" customWidth="1"/>
    <col min="12809" max="12809" width="13.625" style="33" customWidth="1"/>
    <col min="12810" max="12810" width="68" style="33" customWidth="1"/>
    <col min="12811" max="12811" width="13.25" style="33" customWidth="1"/>
    <col min="12812" max="13056" width="9" style="33"/>
    <col min="13057" max="13057" width="5.25" style="33" customWidth="1"/>
    <col min="13058" max="13058" width="8.5" style="33" customWidth="1"/>
    <col min="13059" max="13059" width="9.25" style="33" customWidth="1"/>
    <col min="13060" max="13060" width="5.625" style="33" customWidth="1"/>
    <col min="13061" max="13061" width="24.625" style="33" customWidth="1"/>
    <col min="13062" max="13062" width="13.375" style="33" customWidth="1"/>
    <col min="13063" max="13063" width="14.875" style="33" customWidth="1"/>
    <col min="13064" max="13064" width="13.5" style="33" customWidth="1"/>
    <col min="13065" max="13065" width="13.625" style="33" customWidth="1"/>
    <col min="13066" max="13066" width="68" style="33" customWidth="1"/>
    <col min="13067" max="13067" width="13.25" style="33" customWidth="1"/>
    <col min="13068" max="13312" width="9" style="33"/>
    <col min="13313" max="13313" width="5.25" style="33" customWidth="1"/>
    <col min="13314" max="13314" width="8.5" style="33" customWidth="1"/>
    <col min="13315" max="13315" width="9.25" style="33" customWidth="1"/>
    <col min="13316" max="13316" width="5.625" style="33" customWidth="1"/>
    <col min="13317" max="13317" width="24.625" style="33" customWidth="1"/>
    <col min="13318" max="13318" width="13.375" style="33" customWidth="1"/>
    <col min="13319" max="13319" width="14.875" style="33" customWidth="1"/>
    <col min="13320" max="13320" width="13.5" style="33" customWidth="1"/>
    <col min="13321" max="13321" width="13.625" style="33" customWidth="1"/>
    <col min="13322" max="13322" width="68" style="33" customWidth="1"/>
    <col min="13323" max="13323" width="13.25" style="33" customWidth="1"/>
    <col min="13324" max="13568" width="9" style="33"/>
    <col min="13569" max="13569" width="5.25" style="33" customWidth="1"/>
    <col min="13570" max="13570" width="8.5" style="33" customWidth="1"/>
    <col min="13571" max="13571" width="9.25" style="33" customWidth="1"/>
    <col min="13572" max="13572" width="5.625" style="33" customWidth="1"/>
    <col min="13573" max="13573" width="24.625" style="33" customWidth="1"/>
    <col min="13574" max="13574" width="13.375" style="33" customWidth="1"/>
    <col min="13575" max="13575" width="14.875" style="33" customWidth="1"/>
    <col min="13576" max="13576" width="13.5" style="33" customWidth="1"/>
    <col min="13577" max="13577" width="13.625" style="33" customWidth="1"/>
    <col min="13578" max="13578" width="68" style="33" customWidth="1"/>
    <col min="13579" max="13579" width="13.25" style="33" customWidth="1"/>
    <col min="13580" max="13824" width="9" style="33"/>
    <col min="13825" max="13825" width="5.25" style="33" customWidth="1"/>
    <col min="13826" max="13826" width="8.5" style="33" customWidth="1"/>
    <col min="13827" max="13827" width="9.25" style="33" customWidth="1"/>
    <col min="13828" max="13828" width="5.625" style="33" customWidth="1"/>
    <col min="13829" max="13829" width="24.625" style="33" customWidth="1"/>
    <col min="13830" max="13830" width="13.375" style="33" customWidth="1"/>
    <col min="13831" max="13831" width="14.875" style="33" customWidth="1"/>
    <col min="13832" max="13832" width="13.5" style="33" customWidth="1"/>
    <col min="13833" max="13833" width="13.625" style="33" customWidth="1"/>
    <col min="13834" max="13834" width="68" style="33" customWidth="1"/>
    <col min="13835" max="13835" width="13.25" style="33" customWidth="1"/>
    <col min="13836" max="14080" width="9" style="33"/>
    <col min="14081" max="14081" width="5.25" style="33" customWidth="1"/>
    <col min="14082" max="14082" width="8.5" style="33" customWidth="1"/>
    <col min="14083" max="14083" width="9.25" style="33" customWidth="1"/>
    <col min="14084" max="14084" width="5.625" style="33" customWidth="1"/>
    <col min="14085" max="14085" width="24.625" style="33" customWidth="1"/>
    <col min="14086" max="14086" width="13.375" style="33" customWidth="1"/>
    <col min="14087" max="14087" width="14.875" style="33" customWidth="1"/>
    <col min="14088" max="14088" width="13.5" style="33" customWidth="1"/>
    <col min="14089" max="14089" width="13.625" style="33" customWidth="1"/>
    <col min="14090" max="14090" width="68" style="33" customWidth="1"/>
    <col min="14091" max="14091" width="13.25" style="33" customWidth="1"/>
    <col min="14092" max="14336" width="9" style="33"/>
    <col min="14337" max="14337" width="5.25" style="33" customWidth="1"/>
    <col min="14338" max="14338" width="8.5" style="33" customWidth="1"/>
    <col min="14339" max="14339" width="9.25" style="33" customWidth="1"/>
    <col min="14340" max="14340" width="5.625" style="33" customWidth="1"/>
    <col min="14341" max="14341" width="24.625" style="33" customWidth="1"/>
    <col min="14342" max="14342" width="13.375" style="33" customWidth="1"/>
    <col min="14343" max="14343" width="14.875" style="33" customWidth="1"/>
    <col min="14344" max="14344" width="13.5" style="33" customWidth="1"/>
    <col min="14345" max="14345" width="13.625" style="33" customWidth="1"/>
    <col min="14346" max="14346" width="68" style="33" customWidth="1"/>
    <col min="14347" max="14347" width="13.25" style="33" customWidth="1"/>
    <col min="14348" max="14592" width="9" style="33"/>
    <col min="14593" max="14593" width="5.25" style="33" customWidth="1"/>
    <col min="14594" max="14594" width="8.5" style="33" customWidth="1"/>
    <col min="14595" max="14595" width="9.25" style="33" customWidth="1"/>
    <col min="14596" max="14596" width="5.625" style="33" customWidth="1"/>
    <col min="14597" max="14597" width="24.625" style="33" customWidth="1"/>
    <col min="14598" max="14598" width="13.375" style="33" customWidth="1"/>
    <col min="14599" max="14599" width="14.875" style="33" customWidth="1"/>
    <col min="14600" max="14600" width="13.5" style="33" customWidth="1"/>
    <col min="14601" max="14601" width="13.625" style="33" customWidth="1"/>
    <col min="14602" max="14602" width="68" style="33" customWidth="1"/>
    <col min="14603" max="14603" width="13.25" style="33" customWidth="1"/>
    <col min="14604" max="14848" width="9" style="33"/>
    <col min="14849" max="14849" width="5.25" style="33" customWidth="1"/>
    <col min="14850" max="14850" width="8.5" style="33" customWidth="1"/>
    <col min="14851" max="14851" width="9.25" style="33" customWidth="1"/>
    <col min="14852" max="14852" width="5.625" style="33" customWidth="1"/>
    <col min="14853" max="14853" width="24.625" style="33" customWidth="1"/>
    <col min="14854" max="14854" width="13.375" style="33" customWidth="1"/>
    <col min="14855" max="14855" width="14.875" style="33" customWidth="1"/>
    <col min="14856" max="14856" width="13.5" style="33" customWidth="1"/>
    <col min="14857" max="14857" width="13.625" style="33" customWidth="1"/>
    <col min="14858" max="14858" width="68" style="33" customWidth="1"/>
    <col min="14859" max="14859" width="13.25" style="33" customWidth="1"/>
    <col min="14860" max="15104" width="9" style="33"/>
    <col min="15105" max="15105" width="5.25" style="33" customWidth="1"/>
    <col min="15106" max="15106" width="8.5" style="33" customWidth="1"/>
    <col min="15107" max="15107" width="9.25" style="33" customWidth="1"/>
    <col min="15108" max="15108" width="5.625" style="33" customWidth="1"/>
    <col min="15109" max="15109" width="24.625" style="33" customWidth="1"/>
    <col min="15110" max="15110" width="13.375" style="33" customWidth="1"/>
    <col min="15111" max="15111" width="14.875" style="33" customWidth="1"/>
    <col min="15112" max="15112" width="13.5" style="33" customWidth="1"/>
    <col min="15113" max="15113" width="13.625" style="33" customWidth="1"/>
    <col min="15114" max="15114" width="68" style="33" customWidth="1"/>
    <col min="15115" max="15115" width="13.25" style="33" customWidth="1"/>
    <col min="15116" max="15360" width="9" style="33"/>
    <col min="15361" max="15361" width="5.25" style="33" customWidth="1"/>
    <col min="15362" max="15362" width="8.5" style="33" customWidth="1"/>
    <col min="15363" max="15363" width="9.25" style="33" customWidth="1"/>
    <col min="15364" max="15364" width="5.625" style="33" customWidth="1"/>
    <col min="15365" max="15365" width="24.625" style="33" customWidth="1"/>
    <col min="15366" max="15366" width="13.375" style="33" customWidth="1"/>
    <col min="15367" max="15367" width="14.875" style="33" customWidth="1"/>
    <col min="15368" max="15368" width="13.5" style="33" customWidth="1"/>
    <col min="15369" max="15369" width="13.625" style="33" customWidth="1"/>
    <col min="15370" max="15370" width="68" style="33" customWidth="1"/>
    <col min="15371" max="15371" width="13.25" style="33" customWidth="1"/>
    <col min="15372" max="15616" width="9" style="33"/>
    <col min="15617" max="15617" width="5.25" style="33" customWidth="1"/>
    <col min="15618" max="15618" width="8.5" style="33" customWidth="1"/>
    <col min="15619" max="15619" width="9.25" style="33" customWidth="1"/>
    <col min="15620" max="15620" width="5.625" style="33" customWidth="1"/>
    <col min="15621" max="15621" width="24.625" style="33" customWidth="1"/>
    <col min="15622" max="15622" width="13.375" style="33" customWidth="1"/>
    <col min="15623" max="15623" width="14.875" style="33" customWidth="1"/>
    <col min="15624" max="15624" width="13.5" style="33" customWidth="1"/>
    <col min="15625" max="15625" width="13.625" style="33" customWidth="1"/>
    <col min="15626" max="15626" width="68" style="33" customWidth="1"/>
    <col min="15627" max="15627" width="13.25" style="33" customWidth="1"/>
    <col min="15628" max="15872" width="9" style="33"/>
    <col min="15873" max="15873" width="5.25" style="33" customWidth="1"/>
    <col min="15874" max="15874" width="8.5" style="33" customWidth="1"/>
    <col min="15875" max="15875" width="9.25" style="33" customWidth="1"/>
    <col min="15876" max="15876" width="5.625" style="33" customWidth="1"/>
    <col min="15877" max="15877" width="24.625" style="33" customWidth="1"/>
    <col min="15878" max="15878" width="13.375" style="33" customWidth="1"/>
    <col min="15879" max="15879" width="14.875" style="33" customWidth="1"/>
    <col min="15880" max="15880" width="13.5" style="33" customWidth="1"/>
    <col min="15881" max="15881" width="13.625" style="33" customWidth="1"/>
    <col min="15882" max="15882" width="68" style="33" customWidth="1"/>
    <col min="15883" max="15883" width="13.25" style="33" customWidth="1"/>
    <col min="15884" max="16128" width="9" style="33"/>
    <col min="16129" max="16129" width="5.25" style="33" customWidth="1"/>
    <col min="16130" max="16130" width="8.5" style="33" customWidth="1"/>
    <col min="16131" max="16131" width="9.25" style="33" customWidth="1"/>
    <col min="16132" max="16132" width="5.625" style="33" customWidth="1"/>
    <col min="16133" max="16133" width="24.625" style="33" customWidth="1"/>
    <col min="16134" max="16134" width="13.375" style="33" customWidth="1"/>
    <col min="16135" max="16135" width="14.875" style="33" customWidth="1"/>
    <col min="16136" max="16136" width="13.5" style="33" customWidth="1"/>
    <col min="16137" max="16137" width="13.625" style="33" customWidth="1"/>
    <col min="16138" max="16138" width="68" style="33" customWidth="1"/>
    <col min="16139" max="16139" width="13.25" style="33" customWidth="1"/>
    <col min="16140" max="16384" width="9" style="33"/>
  </cols>
  <sheetData>
    <row r="1" spans="1:11" ht="80.099999999999994" customHeight="1">
      <c r="A1" s="94" t="s">
        <v>87</v>
      </c>
      <c r="B1" s="94"/>
      <c r="C1" s="94"/>
      <c r="D1" s="94"/>
      <c r="E1" s="94"/>
      <c r="F1" s="94"/>
      <c r="G1" s="94"/>
      <c r="H1" s="94"/>
      <c r="I1" s="94"/>
      <c r="J1" s="94"/>
      <c r="K1" s="94"/>
    </row>
    <row r="2" spans="1:11" ht="41.45" customHeight="1">
      <c r="A2" s="34"/>
      <c r="B2" s="34"/>
      <c r="C2" s="35"/>
      <c r="D2" s="35"/>
      <c r="E2" s="35"/>
      <c r="F2" s="35"/>
      <c r="G2" s="35"/>
      <c r="H2" s="35"/>
      <c r="I2" s="35"/>
      <c r="J2" s="39"/>
      <c r="K2" s="38"/>
    </row>
    <row r="3" spans="1:11" ht="90" customHeight="1">
      <c r="A3" s="44" t="s">
        <v>88</v>
      </c>
      <c r="B3" s="44" t="s">
        <v>89</v>
      </c>
      <c r="C3" s="44" t="s">
        <v>90</v>
      </c>
      <c r="D3" s="44" t="s">
        <v>91</v>
      </c>
      <c r="E3" s="44" t="s">
        <v>92</v>
      </c>
      <c r="F3" s="26" t="s">
        <v>93</v>
      </c>
      <c r="G3" s="44" t="s">
        <v>94</v>
      </c>
      <c r="H3" s="44" t="s">
        <v>95</v>
      </c>
      <c r="I3" s="44" t="s">
        <v>96</v>
      </c>
      <c r="J3" s="44" t="s">
        <v>97</v>
      </c>
      <c r="K3" s="44" t="s">
        <v>98</v>
      </c>
    </row>
    <row r="4" spans="1:11" ht="292.5" customHeight="1">
      <c r="A4" s="52">
        <v>1</v>
      </c>
      <c r="B4" s="45" t="s">
        <v>187</v>
      </c>
      <c r="C4" s="46" t="s">
        <v>188</v>
      </c>
      <c r="D4" s="46" t="s">
        <v>291</v>
      </c>
      <c r="E4" s="46" t="s">
        <v>189</v>
      </c>
      <c r="F4" s="51">
        <v>5000000</v>
      </c>
      <c r="G4" s="59">
        <v>4050000.0000000005</v>
      </c>
      <c r="H4" s="50">
        <v>950000</v>
      </c>
      <c r="I4" s="51">
        <v>4050000</v>
      </c>
      <c r="J4" s="54" t="s">
        <v>294</v>
      </c>
      <c r="K4" s="52" t="s">
        <v>0</v>
      </c>
    </row>
    <row r="5" spans="1:11" ht="214.15" customHeight="1">
      <c r="A5" s="52">
        <v>2</v>
      </c>
      <c r="B5" s="45" t="s">
        <v>187</v>
      </c>
      <c r="C5" s="46" t="s">
        <v>190</v>
      </c>
      <c r="D5" s="46" t="s">
        <v>18</v>
      </c>
      <c r="E5" s="46" t="s">
        <v>191</v>
      </c>
      <c r="F5" s="50">
        <v>5000000</v>
      </c>
      <c r="G5" s="59">
        <v>4050000.0000000005</v>
      </c>
      <c r="H5" s="50">
        <v>950000</v>
      </c>
      <c r="I5" s="56">
        <v>3402000</v>
      </c>
      <c r="J5" s="54" t="s">
        <v>295</v>
      </c>
      <c r="K5" s="52" t="s">
        <v>0</v>
      </c>
    </row>
    <row r="6" spans="1:11" ht="289.14999999999998" customHeight="1">
      <c r="A6" s="52">
        <v>3</v>
      </c>
      <c r="B6" s="45" t="s">
        <v>187</v>
      </c>
      <c r="C6" s="46" t="s">
        <v>192</v>
      </c>
      <c r="D6" s="46" t="s">
        <v>28</v>
      </c>
      <c r="E6" s="46" t="s">
        <v>296</v>
      </c>
      <c r="F6" s="51">
        <v>8000000</v>
      </c>
      <c r="G6" s="59">
        <v>6480000</v>
      </c>
      <c r="H6" s="50">
        <v>1520000</v>
      </c>
      <c r="I6" s="51">
        <v>2430000</v>
      </c>
      <c r="J6" s="60" t="s">
        <v>297</v>
      </c>
      <c r="K6" s="52" t="s">
        <v>0</v>
      </c>
    </row>
    <row r="7" spans="1:11" ht="195.6" customHeight="1">
      <c r="A7" s="52">
        <v>4</v>
      </c>
      <c r="B7" s="45" t="s">
        <v>187</v>
      </c>
      <c r="C7" s="46" t="s">
        <v>193</v>
      </c>
      <c r="D7" s="46" t="s">
        <v>28</v>
      </c>
      <c r="E7" s="46" t="s">
        <v>194</v>
      </c>
      <c r="F7" s="50">
        <v>5000000</v>
      </c>
      <c r="G7" s="59">
        <v>4050000.0000000005</v>
      </c>
      <c r="H7" s="50">
        <v>950000</v>
      </c>
      <c r="I7" s="51">
        <v>0</v>
      </c>
      <c r="J7" s="54" t="s">
        <v>298</v>
      </c>
      <c r="K7" s="52" t="s">
        <v>0</v>
      </c>
    </row>
    <row r="8" spans="1:11" ht="352.5" customHeight="1">
      <c r="A8" s="106">
        <v>5</v>
      </c>
      <c r="B8" s="95" t="s">
        <v>187</v>
      </c>
      <c r="C8" s="97" t="s">
        <v>195</v>
      </c>
      <c r="D8" s="97" t="s">
        <v>28</v>
      </c>
      <c r="E8" s="97" t="s">
        <v>196</v>
      </c>
      <c r="F8" s="101">
        <v>7975000</v>
      </c>
      <c r="G8" s="125">
        <v>6459750</v>
      </c>
      <c r="H8" s="99">
        <v>1515250</v>
      </c>
      <c r="I8" s="114">
        <v>1620000</v>
      </c>
      <c r="J8" s="153" t="s">
        <v>299</v>
      </c>
      <c r="K8" s="106"/>
    </row>
    <row r="9" spans="1:11" ht="3" hidden="1" customHeight="1">
      <c r="A9" s="108"/>
      <c r="B9" s="155"/>
      <c r="C9" s="156"/>
      <c r="D9" s="156"/>
      <c r="E9" s="156"/>
      <c r="F9" s="157"/>
      <c r="G9" s="155"/>
      <c r="H9" s="156"/>
      <c r="I9" s="116"/>
      <c r="J9" s="154"/>
      <c r="K9" s="108"/>
    </row>
    <row r="10" spans="1:11" ht="198" customHeight="1">
      <c r="A10" s="106">
        <v>6</v>
      </c>
      <c r="B10" s="95" t="s">
        <v>187</v>
      </c>
      <c r="C10" s="97" t="s">
        <v>197</v>
      </c>
      <c r="D10" s="97" t="s">
        <v>28</v>
      </c>
      <c r="E10" s="97" t="s">
        <v>198</v>
      </c>
      <c r="F10" s="101">
        <v>1500000</v>
      </c>
      <c r="G10" s="125">
        <v>1215000</v>
      </c>
      <c r="H10" s="99">
        <v>285000</v>
      </c>
      <c r="I10" s="114">
        <v>1215000</v>
      </c>
      <c r="J10" s="158" t="s">
        <v>300</v>
      </c>
      <c r="K10" s="106"/>
    </row>
    <row r="11" spans="1:11" ht="39.6" customHeight="1">
      <c r="A11" s="108"/>
      <c r="B11" s="155"/>
      <c r="C11" s="156"/>
      <c r="D11" s="156"/>
      <c r="E11" s="156"/>
      <c r="F11" s="157"/>
      <c r="G11" s="155"/>
      <c r="H11" s="156"/>
      <c r="I11" s="116"/>
      <c r="J11" s="159"/>
      <c r="K11" s="108"/>
    </row>
    <row r="12" spans="1:11" ht="228" customHeight="1">
      <c r="A12" s="106">
        <v>7</v>
      </c>
      <c r="B12" s="95" t="s">
        <v>187</v>
      </c>
      <c r="C12" s="97" t="s">
        <v>199</v>
      </c>
      <c r="D12" s="97" t="s">
        <v>131</v>
      </c>
      <c r="E12" s="97" t="s">
        <v>200</v>
      </c>
      <c r="F12" s="101">
        <v>950000</v>
      </c>
      <c r="G12" s="125">
        <v>769500</v>
      </c>
      <c r="H12" s="99">
        <v>180500</v>
      </c>
      <c r="I12" s="114">
        <v>0</v>
      </c>
      <c r="J12" s="158" t="s">
        <v>301</v>
      </c>
      <c r="K12" s="106"/>
    </row>
    <row r="13" spans="1:11" ht="409.15" hidden="1" customHeight="1">
      <c r="A13" s="108"/>
      <c r="B13" s="155"/>
      <c r="C13" s="156"/>
      <c r="D13" s="156"/>
      <c r="E13" s="156"/>
      <c r="F13" s="157"/>
      <c r="G13" s="155"/>
      <c r="H13" s="156"/>
      <c r="I13" s="116"/>
      <c r="J13" s="159"/>
      <c r="K13" s="108"/>
    </row>
    <row r="14" spans="1:11" ht="237.75" customHeight="1">
      <c r="A14" s="106">
        <v>8</v>
      </c>
      <c r="B14" s="95" t="s">
        <v>187</v>
      </c>
      <c r="C14" s="97" t="s">
        <v>201</v>
      </c>
      <c r="D14" s="97" t="s">
        <v>302</v>
      </c>
      <c r="E14" s="97" t="s">
        <v>491</v>
      </c>
      <c r="F14" s="101">
        <v>2000000</v>
      </c>
      <c r="G14" s="125">
        <v>1620000</v>
      </c>
      <c r="H14" s="99">
        <v>380000</v>
      </c>
      <c r="I14" s="114">
        <v>4050000</v>
      </c>
      <c r="J14" s="158" t="s">
        <v>303</v>
      </c>
      <c r="K14" s="106"/>
    </row>
    <row r="15" spans="1:11" ht="6.6" customHeight="1">
      <c r="A15" s="108"/>
      <c r="B15" s="155"/>
      <c r="C15" s="156"/>
      <c r="D15" s="156"/>
      <c r="E15" s="156"/>
      <c r="F15" s="157"/>
      <c r="G15" s="155"/>
      <c r="H15" s="156"/>
      <c r="I15" s="116"/>
      <c r="J15" s="159"/>
      <c r="K15" s="108"/>
    </row>
    <row r="16" spans="1:11" ht="409.6" customHeight="1">
      <c r="A16" s="106">
        <v>9</v>
      </c>
      <c r="B16" s="95" t="s">
        <v>187</v>
      </c>
      <c r="C16" s="97" t="s">
        <v>202</v>
      </c>
      <c r="D16" s="97" t="s">
        <v>28</v>
      </c>
      <c r="E16" s="97" t="s">
        <v>203</v>
      </c>
      <c r="F16" s="101">
        <v>10000000</v>
      </c>
      <c r="G16" s="125">
        <v>8100000.0000000009</v>
      </c>
      <c r="H16" s="99">
        <v>1900000</v>
      </c>
      <c r="I16" s="114">
        <v>4860000</v>
      </c>
      <c r="J16" s="158" t="s">
        <v>304</v>
      </c>
      <c r="K16" s="106"/>
    </row>
    <row r="17" spans="1:11" ht="33" customHeight="1">
      <c r="A17" s="108"/>
      <c r="B17" s="155"/>
      <c r="C17" s="156"/>
      <c r="D17" s="156"/>
      <c r="E17" s="156"/>
      <c r="F17" s="157"/>
      <c r="G17" s="155"/>
      <c r="H17" s="156"/>
      <c r="I17" s="116"/>
      <c r="J17" s="159"/>
      <c r="K17" s="108"/>
    </row>
    <row r="18" spans="1:11" ht="39.950000000000003" customHeight="1">
      <c r="A18" s="160" t="s">
        <v>108</v>
      </c>
      <c r="B18" s="161"/>
      <c r="C18" s="161"/>
      <c r="D18" s="161"/>
      <c r="E18" s="162"/>
      <c r="F18" s="37">
        <v>45425000</v>
      </c>
      <c r="G18" s="37">
        <v>36794250</v>
      </c>
      <c r="H18" s="37">
        <v>8630750</v>
      </c>
      <c r="I18" s="37">
        <f>SUM(I4:I17)</f>
        <v>21627000</v>
      </c>
      <c r="J18" s="48"/>
      <c r="K18" s="36"/>
    </row>
    <row r="19" spans="1:11" ht="97.5" customHeight="1">
      <c r="A19" s="160" t="s">
        <v>109</v>
      </c>
      <c r="B19" s="163"/>
      <c r="C19" s="163"/>
      <c r="D19" s="163"/>
      <c r="E19" s="163"/>
      <c r="F19" s="163"/>
      <c r="G19" s="163"/>
      <c r="H19" s="163"/>
      <c r="I19" s="163"/>
      <c r="J19" s="163"/>
      <c r="K19" s="164"/>
    </row>
    <row r="20" spans="1:11" ht="21">
      <c r="A20" s="165" t="s">
        <v>0</v>
      </c>
      <c r="B20" s="166"/>
      <c r="C20" s="166"/>
      <c r="D20" s="166"/>
      <c r="E20" s="166"/>
      <c r="F20" s="166"/>
      <c r="G20" s="166"/>
      <c r="H20" s="166"/>
      <c r="I20" s="166"/>
      <c r="J20" s="166"/>
      <c r="K20" s="167"/>
    </row>
  </sheetData>
  <mergeCells count="59">
    <mergeCell ref="J14:J15"/>
    <mergeCell ref="K14:K15"/>
    <mergeCell ref="A18:E18"/>
    <mergeCell ref="A19:K19"/>
    <mergeCell ref="A20:K20"/>
    <mergeCell ref="F16:F17"/>
    <mergeCell ref="G16:G17"/>
    <mergeCell ref="H16:H17"/>
    <mergeCell ref="I16:I17"/>
    <mergeCell ref="J16:J17"/>
    <mergeCell ref="K16:K17"/>
    <mergeCell ref="A16:A17"/>
    <mergeCell ref="B16:B17"/>
    <mergeCell ref="C16:C17"/>
    <mergeCell ref="D16:D17"/>
    <mergeCell ref="E16:E17"/>
    <mergeCell ref="A14:A15"/>
    <mergeCell ref="B14:B15"/>
    <mergeCell ref="C14:C15"/>
    <mergeCell ref="D14:D15"/>
    <mergeCell ref="E14:E15"/>
    <mergeCell ref="F14:F15"/>
    <mergeCell ref="F12:F13"/>
    <mergeCell ref="G12:G13"/>
    <mergeCell ref="H12:H13"/>
    <mergeCell ref="I12:I13"/>
    <mergeCell ref="G14:G15"/>
    <mergeCell ref="H14:H15"/>
    <mergeCell ref="I14:I15"/>
    <mergeCell ref="J12:J13"/>
    <mergeCell ref="K12:K13"/>
    <mergeCell ref="G10:G11"/>
    <mergeCell ref="H10:H11"/>
    <mergeCell ref="I10:I11"/>
    <mergeCell ref="J10:J11"/>
    <mergeCell ref="K10:K11"/>
    <mergeCell ref="A12:A13"/>
    <mergeCell ref="B12:B13"/>
    <mergeCell ref="C12:C13"/>
    <mergeCell ref="D12:D13"/>
    <mergeCell ref="E12:E13"/>
    <mergeCell ref="A10:A11"/>
    <mergeCell ref="B10:B11"/>
    <mergeCell ref="C10:C11"/>
    <mergeCell ref="D10:D11"/>
    <mergeCell ref="E10:E11"/>
    <mergeCell ref="F10:F11"/>
    <mergeCell ref="F8:F9"/>
    <mergeCell ref="G8:G9"/>
    <mergeCell ref="H8:H9"/>
    <mergeCell ref="I8:I9"/>
    <mergeCell ref="A1:K1"/>
    <mergeCell ref="J8:J9"/>
    <mergeCell ref="K8:K9"/>
    <mergeCell ref="A8:A9"/>
    <mergeCell ref="B8:B9"/>
    <mergeCell ref="C8:C9"/>
    <mergeCell ref="D8:D9"/>
    <mergeCell ref="E8:E9"/>
  </mergeCells>
  <phoneticPr fontId="1" type="noConversion"/>
  <printOptions horizontalCentered="1"/>
  <pageMargins left="0.39370078740157483" right="0.39370078740157483" top="0.59055118110236227" bottom="0.39370078740157483" header="0.51181102362204722" footer="0.27559055118110237"/>
  <pageSetup paperSize="8" scale="73" fitToHeight="4" orientation="portrait" r:id="rId1"/>
  <headerFooter alignWithMargins="0"/>
  <rowBreaks count="2" manualBreakCount="2">
    <brk id="6" max="10" man="1"/>
    <brk id="1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已命名的範圍</vt:lpstr>
      </vt:variant>
      <vt:variant>
        <vt:i4>29</vt:i4>
      </vt:variant>
    </vt:vector>
  </HeadingPairs>
  <TitlesOfParts>
    <vt:vector size="51" baseType="lpstr">
      <vt:lpstr>臺北市 </vt:lpstr>
      <vt:lpstr>宜蘭縣</vt:lpstr>
      <vt:lpstr>基隆市 </vt:lpstr>
      <vt:lpstr>桃園市</vt:lpstr>
      <vt:lpstr>新竹市</vt:lpstr>
      <vt:lpstr>新竹縣 </vt:lpstr>
      <vt:lpstr>苗栗縣 </vt:lpstr>
      <vt:lpstr>臺中市 </vt:lpstr>
      <vt:lpstr>南投縣 </vt:lpstr>
      <vt:lpstr>彰化縣</vt:lpstr>
      <vt:lpstr>雲林縣</vt:lpstr>
      <vt:lpstr>嘉義縣</vt:lpstr>
      <vt:lpstr>嘉義市</vt:lpstr>
      <vt:lpstr>臺南市</vt:lpstr>
      <vt:lpstr>高雄市</vt:lpstr>
      <vt:lpstr>屏東縣 </vt:lpstr>
      <vt:lpstr>花蓮縣</vt:lpstr>
      <vt:lpstr>臺東縣 </vt:lpstr>
      <vt:lpstr>澎湖縣 </vt:lpstr>
      <vt:lpstr>金門縣</vt:lpstr>
      <vt:lpstr>連江縣 </vt:lpstr>
      <vt:lpstr>Sheet9</vt:lpstr>
      <vt:lpstr>'南投縣 '!Print_Area</vt:lpstr>
      <vt:lpstr>'屏東縣 '!Print_Area</vt:lpstr>
      <vt:lpstr>桃園市!Print_Area</vt:lpstr>
      <vt:lpstr>高雄市!Print_Area</vt:lpstr>
      <vt:lpstr>嘉義縣!Print_Area</vt:lpstr>
      <vt:lpstr>彰化縣!Print_Area</vt:lpstr>
      <vt:lpstr>'臺中市 '!Print_Area</vt:lpstr>
      <vt:lpstr>'臺東縣 '!Print_Area</vt:lpstr>
      <vt:lpstr>'澎湖縣 '!Print_Area</vt:lpstr>
      <vt:lpstr>宜蘭縣!Print_Titles</vt:lpstr>
      <vt:lpstr>花蓮縣!Print_Titles</vt:lpstr>
      <vt:lpstr>金門縣!Print_Titles</vt:lpstr>
      <vt:lpstr>'南投縣 '!Print_Titles</vt:lpstr>
      <vt:lpstr>'屏東縣 '!Print_Titles</vt:lpstr>
      <vt:lpstr>'苗栗縣 '!Print_Titles</vt:lpstr>
      <vt:lpstr>桃園市!Print_Titles</vt:lpstr>
      <vt:lpstr>高雄市!Print_Titles</vt:lpstr>
      <vt:lpstr>'基隆市 '!Print_Titles</vt:lpstr>
      <vt:lpstr>雲林縣!Print_Titles</vt:lpstr>
      <vt:lpstr>新竹市!Print_Titles</vt:lpstr>
      <vt:lpstr>'新竹縣 '!Print_Titles</vt:lpstr>
      <vt:lpstr>嘉義市!Print_Titles</vt:lpstr>
      <vt:lpstr>嘉義縣!Print_Titles</vt:lpstr>
      <vt:lpstr>彰化縣!Print_Titles</vt:lpstr>
      <vt:lpstr>'臺中市 '!Print_Titles</vt:lpstr>
      <vt:lpstr>'臺北市 '!Print_Titles</vt:lpstr>
      <vt:lpstr>'臺東縣 '!Print_Titles</vt:lpstr>
      <vt:lpstr>臺南市!Print_Titles</vt:lpstr>
      <vt:lpstr>'澎湖縣 '!Print_Titles</vt:lpstr>
    </vt:vector>
  </TitlesOfParts>
  <Company>營建署</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審查意見彙整</dc:subject>
  <dc:creator>yangsy</dc:creator>
  <cp:lastModifiedBy> </cp:lastModifiedBy>
  <cp:lastPrinted>2016-07-04T02:06:30Z</cp:lastPrinted>
  <dcterms:created xsi:type="dcterms:W3CDTF">2014-05-08T09:05:35Z</dcterms:created>
  <dcterms:modified xsi:type="dcterms:W3CDTF">2016-07-04T02:08:47Z</dcterms:modified>
</cp:coreProperties>
</file>